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РП 2021" sheetId="1" r:id="rId1"/>
    <sheet name="Функцион ЦС вид 2021" sheetId="2" r:id="rId2"/>
    <sheet name="Ведомствен 2021" sheetId="3" r:id="rId3"/>
  </sheets>
  <definedNames>
    <definedName name="Excel_BuiltIn_Print_Area_2_1">#REF!</definedName>
    <definedName name="_xlnm.Print_Area" localSheetId="2">'Ведомствен 2021'!$A$5:$G$102</definedName>
    <definedName name="_xlnm.Print_Area" localSheetId="1">'Функцион ЦС вид 2021'!$A$5:$D$66</definedName>
  </definedNames>
  <calcPr fullCalcOnLoad="1"/>
</workbook>
</file>

<file path=xl/sharedStrings.xml><?xml version="1.0" encoding="utf-8"?>
<sst xmlns="http://schemas.openxmlformats.org/spreadsheetml/2006/main" count="636" uniqueCount="156">
  <si>
    <t>Приложение № 8</t>
  </si>
  <si>
    <t>к Решению Совета народных депутатов</t>
  </si>
  <si>
    <t>МО "Блечепсинское сельское поселение"</t>
  </si>
  <si>
    <t>тыс. руб.</t>
  </si>
  <si>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</si>
  <si>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</si>
  <si>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</si>
  <si>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</si>
  <si>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</si>
  <si>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</si>
  <si>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</si>
  <si>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</si>
  <si>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</si>
  <si>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</si>
  <si>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</si>
  <si>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</si>
  <si>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общегосударственне расходы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</si>
  <si>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</si>
  <si>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</si>
  <si>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</si>
  <si>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</si>
  <si>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</si>
  <si>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</si>
  <si>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</si>
  <si>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</si>
  <si>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</si>
  <si>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</si>
  <si>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 - КОММУНАЛЬНОЕ ХОЗЯЙСТВО</t>
  </si>
  <si>
    <t>05</t>
  </si>
  <si>
    <t>Коммунальное хозяйство</t>
  </si>
  <si>
    <t>Благоустройство</t>
  </si>
  <si>
    <t xml:space="preserve">КУЛЬТУРА, КИНЕМАТОГРАФИЯ
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</si>
  <si>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</si>
  <si>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</si>
  <si>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</si>
  <si>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</si>
  <si>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</si>
  <si>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</si>
  <si>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ВСЕГО РАСХОДОВ:</t>
  </si>
  <si>
    <t>Приложение № 10</t>
  </si>
  <si>
    <t>Целевая статья расходов</t>
  </si>
  <si>
    <t>Группы видов расходов</t>
  </si>
  <si>
    <t>Расходы за счет межбюджетных трансфертов, предоставляемых из федерального бюджета</t>
  </si>
  <si>
    <t>6100Б50000</t>
  </si>
  <si>
    <t>Осуществление первичного воинского учета на территориях, где отсутствуют военные комиссариаты</t>
  </si>
  <si>
    <t>6100Б51180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</si>
  <si>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</si>
  <si>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</si>
  <si>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</si>
  <si>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</si>
  <si>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</si>
  <si>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6100Б61000</t>
  </si>
  <si>
    <t>Субвенции на осуществление государственных полномочий Республики Адыгея в сфере административных правоотношений</t>
  </si>
  <si>
    <t>6100Б61010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</si>
  <si>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</si>
  <si>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</si>
  <si>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</si>
  <si>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6110Б00100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</si>
  <si>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</si>
  <si>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</si>
  <si>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</si>
  <si>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6160Б00400</t>
  </si>
  <si>
    <t>Иные бюджетные ассигнования</t>
  </si>
  <si>
    <t>800</t>
  </si>
  <si>
    <t>Реализация иных мероприятий в рамках непрограммных расходов муниципальных органов муниципального образования «Блечепсинское сельское поселение»</t>
  </si>
  <si>
    <t>6610000000</t>
  </si>
  <si>
    <t>Резервный фонд администрации муниципального образования «Блечепсинское сельское поселение»</t>
  </si>
  <si>
    <t>6610001000</t>
  </si>
  <si>
    <t>Выплаты муниципальным гражданским служащим  муниципальных органов  муниципального образования «Блечепсинское сельское поселение»</t>
  </si>
  <si>
    <t>Социальное обеспечение и иные выплаты населению</t>
  </si>
  <si>
    <t>300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</si>
  <si>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</si>
  <si>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</si>
  <si>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</si>
  <si>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</si>
  <si>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</si>
  <si>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</si>
  <si>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</si>
  <si>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</si>
  <si>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</si>
  <si>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</si>
  <si>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</si>
  <si>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</si>
  <si>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</si>
  <si>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</si>
  <si>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Прочие непрограммные расходы в сфере культуры</t>
  </si>
  <si>
    <t>6630009000</t>
  </si>
  <si>
    <t>Прочая закупка товаров, работ и услуг для обеспечения государственных (муниципальных) нужд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</si>
  <si>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</si>
  <si>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</si>
  <si>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</si>
  <si>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</si>
  <si>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</si>
  <si>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</si>
  <si>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«Блечепсинское сельское поселение» на 2014 - 2016 годы.</t>
  </si>
  <si>
    <t>6650001000</t>
  </si>
  <si>
    <t>6650002000</t>
  </si>
  <si>
    <t>Приложение № 12</t>
  </si>
  <si>
    <t>Код прямого получателя</t>
  </si>
  <si>
    <t>Раздел</t>
  </si>
  <si>
    <t>Подраздел</t>
  </si>
  <si>
    <t xml:space="preserve">Администрация муниципального образования "Блечепсинское сельское поселение" </t>
  </si>
  <si>
    <t>Комплексная программа «По противодействию коррупции в муниципальном образовании «Блечепсинское сельское поселение» на 2018 год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</si>
  <si>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2018 год</t>
  </si>
  <si>
    <t>Прочие непрограммные расходы на водоснабжение</t>
  </si>
  <si>
    <t>6630001000</t>
  </si>
  <si>
    <t xml:space="preserve">КУЛЬТУРА
</t>
  </si>
  <si>
    <t xml:space="preserve"> </t>
  </si>
  <si>
    <t>749</t>
  </si>
  <si>
    <t>ФИЗИЧЕСКАЯ КУЛЬТУРА И СПОРТ</t>
  </si>
  <si>
    <t>Физическая культура и спорт</t>
  </si>
  <si>
    <t>6630008000</t>
  </si>
  <si>
    <t>Прочие не программные расходы на физкультурно-оздоровительную работу и спортивные мероприятия</t>
  </si>
  <si>
    <t>6610002100</t>
  </si>
  <si>
    <t>6610021000</t>
  </si>
  <si>
    <t>6640002000</t>
  </si>
  <si>
    <t>Социальное обеспечение и иные выплаты населению (мат помощь по юбилейным датам)</t>
  </si>
  <si>
    <t xml:space="preserve">Социальное обеспечение и иные выплаты населению </t>
  </si>
  <si>
    <t>Комплексаная программа "Поддержка и развитие малого и среднего предпринимательства на территории АМО "Блечепсинское сельское поселение"</t>
  </si>
  <si>
    <t>6650004000</t>
  </si>
  <si>
    <t>12</t>
  </si>
  <si>
    <t>Распределение бюджетных ассигнований бюджета муниципального образования "Блечепсинское сельское поселение" на 2021 год по разделам и подразделам классификации расходов бюджетов Российской Федерации</t>
  </si>
  <si>
    <t>Распределение бюджетных ассигнований бюджета муниципального образования "Блечепсинское сельское поселение" на 2021 год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</si>
  <si>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t>Ведомственная структура расходов  бюджета МО "Блечепсинское сельское поселение" на 2021 год</t>
  </si>
  <si>
    <t xml:space="preserve">Комплексная программа «Профилактика терроризма и экстремизма на территории муниципального образования «Блечепсинское сельское поселение» </t>
  </si>
  <si>
    <t>6630061070</t>
  </si>
  <si>
    <t>Организация мероприятий при осуществлениидеятельности по обращению с животными без владельцев</t>
  </si>
  <si>
    <t xml:space="preserve">от 21.12. 2020 г  №95 </t>
  </si>
  <si>
    <t xml:space="preserve">от 21.12. 2020 г. №95   </t>
  </si>
  <si>
    <t>от 21.12. 2020г №95</t>
  </si>
  <si>
    <t>6630054690</t>
  </si>
  <si>
    <t>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</si>
  <si>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</si>
  <si>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</si>
  <si>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</si>
  <si>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Другие вопросы в области национальной экономики</t>
  </si>
  <si>
    <t>Массовый спорт</t>
  </si>
  <si>
    <t xml:space="preserve"> Сельское хозяйство и рыболовство</t>
  </si>
  <si>
    <t>Проведение Всероссийской переписи населения 2020 года</t>
  </si>
  <si>
    <t>Оорганизация мероприятий при осуществлении деятельности по обращению с животными без владельцев</t>
  </si>
  <si>
    <t>Приложение № 2</t>
  </si>
  <si>
    <t>Мерроприятия по исполнению вступивших в законную силу решений судов</t>
  </si>
  <si>
    <t>6610000980</t>
  </si>
  <si>
    <t>Реализация мероприятий по представлению семьям с новорожденными детьми подарочных комплектов</t>
  </si>
  <si>
    <t>3920010000</t>
  </si>
  <si>
    <t>Социально обеспечение и иные выплаты населению</t>
  </si>
  <si>
    <t>Капитальные вложения в объекты государственной (муниципальной собственности)</t>
  </si>
  <si>
    <t>Приложение № 3</t>
  </si>
  <si>
    <t>Приложение № 4</t>
  </si>
  <si>
    <t>663006048Б</t>
  </si>
  <si>
    <t>Обустройство детских игровых площадок</t>
  </si>
  <si>
    <t>от 28.08. 2021г №111</t>
  </si>
  <si>
    <t xml:space="preserve">от 28.08. 2021 г. №111   </t>
  </si>
  <si>
    <t xml:space="preserve">от  28.08.2021 г  №111 </t>
  </si>
  <si>
    <t>6170555490</t>
  </si>
  <si>
    <t>дотаций (грантов) в бюджет муниципального образования из республиканского бюджета Республики Адыгея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</si>
</sst>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40"/>
      <name val="Times New Roman"/>
      <family val="1"/>
    </font>
    <font>
      <b/>
      <sz val="10"/>
      <name val="Arial Cyr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30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10" borderId="10" xfId="0" applyNumberFormat="1" applyFont="1" applyFill="1" applyBorder="1" applyAlignment="1">
      <alignment wrapText="1"/>
    </xf>
    <xf numFmtId="49" fontId="23" fillId="10" borderId="10" xfId="0" applyNumberFormat="1" applyFont="1" applyFill="1" applyBorder="1" applyAlignment="1">
      <alignment horizontal="right"/>
    </xf>
    <xf numFmtId="172" fontId="23" fillId="10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right"/>
    </xf>
    <xf numFmtId="172" fontId="26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wrapText="1"/>
    </xf>
    <xf numFmtId="49" fontId="23" fillId="10" borderId="11" xfId="0" applyNumberFormat="1" applyFont="1" applyFill="1" applyBorder="1" applyAlignment="1">
      <alignment horizontal="right"/>
    </xf>
    <xf numFmtId="49" fontId="27" fillId="10" borderId="12" xfId="0" applyNumberFormat="1" applyFont="1" applyFill="1" applyBorder="1" applyAlignment="1">
      <alignment horizontal="right"/>
    </xf>
    <xf numFmtId="172" fontId="23" fillId="10" borderId="12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right"/>
    </xf>
    <xf numFmtId="172" fontId="26" fillId="24" borderId="12" xfId="0" applyNumberFormat="1" applyFont="1" applyFill="1" applyBorder="1" applyAlignment="1">
      <alignment/>
    </xf>
    <xf numFmtId="49" fontId="23" fillId="10" borderId="10" xfId="0" applyNumberFormat="1" applyFont="1" applyFill="1" applyBorder="1" applyAlignment="1">
      <alignment vertical="top" wrapText="1"/>
    </xf>
    <xf numFmtId="49" fontId="23" fillId="1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9" fontId="20" fillId="0" borderId="13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right"/>
    </xf>
    <xf numFmtId="172" fontId="26" fillId="24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9" fontId="25" fillId="10" borderId="10" xfId="0" applyNumberFormat="1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right"/>
    </xf>
    <xf numFmtId="49" fontId="20" fillId="0" borderId="10" xfId="0" applyNumberFormat="1" applyFont="1" applyBorder="1" applyAlignment="1">
      <alignment vertical="center" wrapText="1"/>
    </xf>
    <xf numFmtId="0" fontId="23" fillId="1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right"/>
    </xf>
    <xf numFmtId="0" fontId="23" fillId="14" borderId="10" xfId="0" applyFont="1" applyFill="1" applyBorder="1" applyAlignment="1">
      <alignment horizontal="center" vertical="center" wrapText="1"/>
    </xf>
    <xf numFmtId="49" fontId="20" fillId="14" borderId="10" xfId="0" applyNumberFormat="1" applyFont="1" applyFill="1" applyBorder="1" applyAlignment="1">
      <alignment horizontal="center" vertical="center"/>
    </xf>
    <xf numFmtId="49" fontId="20" fillId="14" borderId="10" xfId="0" applyNumberFormat="1" applyFont="1" applyFill="1" applyBorder="1" applyAlignment="1">
      <alignment horizontal="center" vertical="center" wrapText="1"/>
    </xf>
    <xf numFmtId="172" fontId="23" fillId="14" borderId="1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right"/>
    </xf>
    <xf numFmtId="173" fontId="30" fillId="0" borderId="10" xfId="0" applyNumberFormat="1" applyFont="1" applyBorder="1" applyAlignment="1">
      <alignment horizontal="right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right"/>
    </xf>
    <xf numFmtId="173" fontId="30" fillId="24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" fillId="24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right"/>
    </xf>
    <xf numFmtId="173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49" fontId="23" fillId="10" borderId="10" xfId="0" applyNumberFormat="1" applyFont="1" applyFill="1" applyBorder="1" applyAlignment="1">
      <alignment horizontal="center" wrapText="1"/>
    </xf>
    <xf numFmtId="172" fontId="31" fillId="10" borderId="10" xfId="0" applyNumberFormat="1" applyFont="1" applyFill="1" applyBorder="1" applyAlignment="1">
      <alignment/>
    </xf>
    <xf numFmtId="49" fontId="32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right"/>
    </xf>
    <xf numFmtId="172" fontId="33" fillId="0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49" fontId="20" fillId="24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0" fillId="24" borderId="12" xfId="0" applyNumberFormat="1" applyFont="1" applyFill="1" applyBorder="1" applyAlignment="1">
      <alignment horizontal="right"/>
    </xf>
    <xf numFmtId="172" fontId="20" fillId="24" borderId="12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172" fontId="31" fillId="10" borderId="12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172" fontId="33" fillId="24" borderId="12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5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49" fontId="24" fillId="0" borderId="13" xfId="0" applyNumberFormat="1" applyFont="1" applyBorder="1" applyAlignment="1">
      <alignment horizontal="right"/>
    </xf>
    <xf numFmtId="0" fontId="22" fillId="24" borderId="0" xfId="0" applyFont="1" applyFill="1" applyAlignment="1">
      <alignment/>
    </xf>
    <xf numFmtId="172" fontId="20" fillId="24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center"/>
    </xf>
    <xf numFmtId="172" fontId="35" fillId="10" borderId="1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right"/>
    </xf>
    <xf numFmtId="0" fontId="36" fillId="14" borderId="10" xfId="0" applyFont="1" applyFill="1" applyBorder="1" applyAlignment="1">
      <alignment horizontal="center" vertical="center" wrapText="1"/>
    </xf>
    <xf numFmtId="49" fontId="37" fillId="14" borderId="10" xfId="0" applyNumberFormat="1" applyFont="1" applyFill="1" applyBorder="1" applyAlignment="1">
      <alignment horizontal="center" vertical="center"/>
    </xf>
    <xf numFmtId="49" fontId="37" fillId="14" borderId="10" xfId="0" applyNumberFormat="1" applyFont="1" applyFill="1" applyBorder="1" applyAlignment="1">
      <alignment horizontal="center" vertical="center" wrapText="1"/>
    </xf>
    <xf numFmtId="172" fontId="38" fillId="14" borderId="10" xfId="0" applyNumberFormat="1" applyFont="1" applyFill="1" applyBorder="1" applyAlignment="1">
      <alignment horizontal="right" vertical="center" wrapText="1"/>
    </xf>
    <xf numFmtId="0" fontId="39" fillId="25" borderId="0" xfId="0" applyFont="1" applyFill="1" applyAlignment="1">
      <alignment/>
    </xf>
    <xf numFmtId="49" fontId="25" fillId="0" borderId="13" xfId="0" applyNumberFormat="1" applyFont="1" applyBorder="1" applyAlignment="1">
      <alignment horizontal="center" wrapText="1"/>
    </xf>
    <xf numFmtId="0" fontId="36" fillId="1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49" fontId="1" fillId="0" borderId="15" xfId="0" applyNumberFormat="1" applyFont="1" applyBorder="1" applyAlignment="1">
      <alignment horizontal="right"/>
    </xf>
    <xf numFmtId="173" fontId="1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40" fillId="25" borderId="16" xfId="0" applyFont="1" applyFill="1" applyBorder="1" applyAlignment="1">
      <alignment wrapText="1"/>
    </xf>
    <xf numFmtId="49" fontId="40" fillId="25" borderId="16" xfId="0" applyNumberFormat="1" applyFont="1" applyFill="1" applyBorder="1" applyAlignment="1">
      <alignment horizontal="right"/>
    </xf>
    <xf numFmtId="2" fontId="40" fillId="25" borderId="16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>
      <alignment/>
    </xf>
    <xf numFmtId="0" fontId="20" fillId="0" borderId="16" xfId="0" applyFont="1" applyBorder="1" applyAlignment="1">
      <alignment wrapText="1"/>
    </xf>
    <xf numFmtId="49" fontId="20" fillId="0" borderId="15" xfId="0" applyNumberFormat="1" applyFont="1" applyFill="1" applyBorder="1" applyAlignment="1">
      <alignment vertical="top" wrapText="1"/>
    </xf>
    <xf numFmtId="49" fontId="25" fillId="0" borderId="15" xfId="0" applyNumberFormat="1" applyFont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right"/>
    </xf>
    <xf numFmtId="172" fontId="20" fillId="0" borderId="15" xfId="0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49" fontId="25" fillId="0" borderId="11" xfId="0" applyNumberFormat="1" applyFont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right"/>
    </xf>
    <xf numFmtId="172" fontId="25" fillId="0" borderId="12" xfId="0" applyNumberFormat="1" applyFont="1" applyFill="1" applyBorder="1" applyAlignment="1">
      <alignment/>
    </xf>
    <xf numFmtId="49" fontId="25" fillId="0" borderId="16" xfId="0" applyNumberFormat="1" applyFont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right"/>
    </xf>
    <xf numFmtId="172" fontId="20" fillId="0" borderId="16" xfId="0" applyNumberFormat="1" applyFont="1" applyFill="1" applyBorder="1" applyAlignment="1">
      <alignment/>
    </xf>
    <xf numFmtId="172" fontId="20" fillId="26" borderId="10" xfId="0" applyNumberFormat="1" applyFont="1" applyFill="1" applyBorder="1" applyAlignment="1">
      <alignment/>
    </xf>
    <xf numFmtId="49" fontId="24" fillId="26" borderId="10" xfId="0" applyNumberFormat="1" applyFont="1" applyFill="1" applyBorder="1" applyAlignment="1">
      <alignment vertical="center" wrapText="1"/>
    </xf>
    <xf numFmtId="49" fontId="24" fillId="26" borderId="10" xfId="0" applyNumberFormat="1" applyFont="1" applyFill="1" applyBorder="1" applyAlignment="1">
      <alignment horizontal="center" wrapText="1"/>
    </xf>
    <xf numFmtId="49" fontId="24" fillId="26" borderId="10" xfId="0" applyNumberFormat="1" applyFont="1" applyFill="1" applyBorder="1" applyAlignment="1">
      <alignment horizontal="right"/>
    </xf>
    <xf numFmtId="172" fontId="33" fillId="26" borderId="10" xfId="0" applyNumberFormat="1" applyFont="1" applyFill="1" applyBorder="1" applyAlignment="1">
      <alignment/>
    </xf>
    <xf numFmtId="49" fontId="20" fillId="26" borderId="10" xfId="0" applyNumberFormat="1" applyFont="1" applyFill="1" applyBorder="1" applyAlignment="1">
      <alignment vertical="center" wrapText="1"/>
    </xf>
    <xf numFmtId="49" fontId="25" fillId="26" borderId="10" xfId="0" applyNumberFormat="1" applyFont="1" applyFill="1" applyBorder="1" applyAlignment="1">
      <alignment horizontal="center" wrapText="1"/>
    </xf>
    <xf numFmtId="49" fontId="20" fillId="26" borderId="10" xfId="0" applyNumberFormat="1" applyFont="1" applyFill="1" applyBorder="1" applyAlignment="1">
      <alignment horizontal="right"/>
    </xf>
    <xf numFmtId="172" fontId="26" fillId="26" borderId="10" xfId="0" applyNumberFormat="1" applyFont="1" applyFill="1" applyBorder="1" applyAlignment="1">
      <alignment/>
    </xf>
    <xf numFmtId="49" fontId="20" fillId="26" borderId="10" xfId="0" applyNumberFormat="1" applyFont="1" applyFill="1" applyBorder="1" applyAlignment="1">
      <alignment wrapText="1"/>
    </xf>
    <xf numFmtId="49" fontId="1" fillId="0" borderId="16" xfId="0" applyNumberFormat="1" applyFont="1" applyBorder="1" applyAlignment="1">
      <alignment horizontal="right"/>
    </xf>
    <xf numFmtId="173" fontId="1" fillId="0" borderId="16" xfId="0" applyNumberFormat="1" applyFont="1" applyBorder="1" applyAlignment="1">
      <alignment horizontal="right"/>
    </xf>
    <xf numFmtId="49" fontId="19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2" fillId="0" borderId="16" xfId="0" applyNumberFormat="1" applyFont="1" applyBorder="1" applyAlignment="1">
      <alignment horizontal="right"/>
    </xf>
    <xf numFmtId="173" fontId="42" fillId="0" borderId="16" xfId="0" applyNumberFormat="1" applyFont="1" applyBorder="1" applyAlignment="1">
      <alignment horizontal="right"/>
    </xf>
    <xf numFmtId="49" fontId="25" fillId="27" borderId="10" xfId="0" applyNumberFormat="1" applyFont="1" applyFill="1" applyBorder="1" applyAlignment="1">
      <alignment horizontal="center" wrapText="1"/>
    </xf>
    <xf numFmtId="49" fontId="20" fillId="27" borderId="13" xfId="0" applyNumberFormat="1" applyFont="1" applyFill="1" applyBorder="1" applyAlignment="1">
      <alignment horizontal="right"/>
    </xf>
    <xf numFmtId="49" fontId="20" fillId="27" borderId="10" xfId="0" applyNumberFormat="1" applyFont="1" applyFill="1" applyBorder="1" applyAlignment="1">
      <alignment horizontal="right"/>
    </xf>
    <xf numFmtId="49" fontId="20" fillId="28" borderId="10" xfId="0" applyNumberFormat="1" applyFont="1" applyFill="1" applyBorder="1" applyAlignment="1">
      <alignment horizontal="right"/>
    </xf>
    <xf numFmtId="172" fontId="20" fillId="28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right"/>
    </xf>
    <xf numFmtId="49" fontId="27" fillId="0" borderId="12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right"/>
    </xf>
    <xf numFmtId="172" fontId="35" fillId="0" borderId="12" xfId="0" applyNumberFormat="1" applyFont="1" applyFill="1" applyBorder="1" applyAlignment="1">
      <alignment/>
    </xf>
    <xf numFmtId="172" fontId="20" fillId="0" borderId="12" xfId="0" applyNumberFormat="1" applyFont="1" applyFill="1" applyBorder="1" applyAlignment="1">
      <alignment/>
    </xf>
    <xf numFmtId="49" fontId="30" fillId="0" borderId="10" xfId="0" applyNumberFormat="1" applyFont="1" applyBorder="1" applyAlignment="1">
      <alignment horizontal="right"/>
    </xf>
    <xf numFmtId="173" fontId="30" fillId="0" borderId="10" xfId="0" applyNumberFormat="1" applyFont="1" applyBorder="1" applyAlignment="1">
      <alignment horizontal="right"/>
    </xf>
    <xf numFmtId="49" fontId="27" fillId="0" borderId="10" xfId="0" applyNumberFormat="1" applyFont="1" applyFill="1" applyBorder="1" applyAlignment="1">
      <alignment wrapText="1"/>
    </xf>
    <xf numFmtId="49" fontId="43" fillId="0" borderId="10" xfId="0" applyNumberFormat="1" applyFont="1" applyFill="1" applyBorder="1" applyAlignment="1">
      <alignment wrapText="1"/>
    </xf>
    <xf numFmtId="49" fontId="23" fillId="29" borderId="11" xfId="0" applyNumberFormat="1" applyFont="1" applyFill="1" applyBorder="1" applyAlignment="1">
      <alignment horizontal="right"/>
    </xf>
    <xf numFmtId="49" fontId="27" fillId="29" borderId="12" xfId="0" applyNumberFormat="1" applyFont="1" applyFill="1" applyBorder="1" applyAlignment="1">
      <alignment horizontal="right"/>
    </xf>
    <xf numFmtId="172" fontId="23" fillId="29" borderId="12" xfId="0" applyNumberFormat="1" applyFont="1" applyFill="1" applyBorder="1" applyAlignment="1">
      <alignment/>
    </xf>
    <xf numFmtId="49" fontId="23" fillId="10" borderId="12" xfId="0" applyNumberFormat="1" applyFont="1" applyFill="1" applyBorder="1" applyAlignment="1">
      <alignment horizontal="right"/>
    </xf>
    <xf numFmtId="0" fontId="25" fillId="27" borderId="16" xfId="0" applyFont="1" applyFill="1" applyBorder="1" applyAlignment="1">
      <alignment/>
    </xf>
    <xf numFmtId="49" fontId="25" fillId="27" borderId="10" xfId="0" applyNumberFormat="1" applyFont="1" applyFill="1" applyBorder="1" applyAlignment="1">
      <alignment horizontal="right"/>
    </xf>
    <xf numFmtId="172" fontId="26" fillId="27" borderId="10" xfId="0" applyNumberFormat="1" applyFont="1" applyFill="1" applyBorder="1" applyAlignment="1">
      <alignment/>
    </xf>
    <xf numFmtId="49" fontId="27" fillId="28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right"/>
    </xf>
    <xf numFmtId="172" fontId="26" fillId="0" borderId="12" xfId="0" applyNumberFormat="1" applyFont="1" applyFill="1" applyBorder="1" applyAlignment="1">
      <alignment/>
    </xf>
    <xf numFmtId="172" fontId="26" fillId="0" borderId="16" xfId="0" applyNumberFormat="1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49" fontId="25" fillId="0" borderId="10" xfId="0" applyNumberFormat="1" applyFont="1" applyFill="1" applyBorder="1" applyAlignment="1">
      <alignment horizontal="right"/>
    </xf>
    <xf numFmtId="172" fontId="25" fillId="0" borderId="10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 horizontal="right"/>
    </xf>
    <xf numFmtId="173" fontId="42" fillId="0" borderId="10" xfId="0" applyNumberFormat="1" applyFont="1" applyBorder="1" applyAlignment="1">
      <alignment horizontal="right"/>
    </xf>
    <xf numFmtId="0" fontId="41" fillId="0" borderId="16" xfId="0" applyFont="1" applyBorder="1" applyAlignment="1">
      <alignment wrapText="1"/>
    </xf>
    <xf numFmtId="49" fontId="42" fillId="0" borderId="13" xfId="0" applyNumberFormat="1" applyFont="1" applyFill="1" applyBorder="1" applyAlignment="1">
      <alignment horizontal="right"/>
    </xf>
    <xf numFmtId="49" fontId="42" fillId="0" borderId="15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right"/>
    </xf>
    <xf numFmtId="172" fontId="48" fillId="24" borderId="12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horizontal="center" wrapText="1"/>
    </xf>
    <xf numFmtId="172" fontId="48" fillId="0" borderId="10" xfId="0" applyNumberFormat="1" applyFont="1" applyFill="1" applyBorder="1" applyAlignment="1">
      <alignment/>
    </xf>
    <xf numFmtId="49" fontId="49" fillId="24" borderId="10" xfId="0" applyNumberFormat="1" applyFont="1" applyFill="1" applyBorder="1" applyAlignment="1">
      <alignment wrapText="1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173" fontId="50" fillId="0" borderId="10" xfId="0" applyNumberFormat="1" applyFont="1" applyBorder="1" applyAlignment="1">
      <alignment horizontal="right"/>
    </xf>
    <xf numFmtId="49" fontId="28" fillId="10" borderId="18" xfId="0" applyNumberFormat="1" applyFont="1" applyFill="1" applyBorder="1" applyAlignment="1">
      <alignment wrapText="1"/>
    </xf>
    <xf numFmtId="49" fontId="28" fillId="10" borderId="18" xfId="0" applyNumberFormat="1" applyFont="1" applyFill="1" applyBorder="1" applyAlignment="1">
      <alignment horizontal="right"/>
    </xf>
    <xf numFmtId="172" fontId="29" fillId="10" borderId="18" xfId="0" applyNumberFormat="1" applyFont="1" applyFill="1" applyBorder="1" applyAlignment="1">
      <alignment/>
    </xf>
    <xf numFmtId="0" fontId="30" fillId="0" borderId="19" xfId="0" applyFont="1" applyBorder="1" applyAlignment="1">
      <alignment wrapText="1"/>
    </xf>
    <xf numFmtId="49" fontId="30" fillId="0" borderId="19" xfId="0" applyNumberFormat="1" applyFont="1" applyBorder="1" applyAlignment="1">
      <alignment horizontal="right"/>
    </xf>
    <xf numFmtId="173" fontId="30" fillId="0" borderId="19" xfId="0" applyNumberFormat="1" applyFont="1" applyBorder="1" applyAlignment="1">
      <alignment horizontal="right"/>
    </xf>
    <xf numFmtId="49" fontId="28" fillId="0" borderId="16" xfId="0" applyNumberFormat="1" applyFont="1" applyFill="1" applyBorder="1" applyAlignment="1">
      <alignment horizontal="right"/>
    </xf>
    <xf numFmtId="49" fontId="51" fillId="0" borderId="16" xfId="0" applyNumberFormat="1" applyFont="1" applyFill="1" applyBorder="1" applyAlignment="1">
      <alignment horizontal="right"/>
    </xf>
    <xf numFmtId="172" fontId="51" fillId="0" borderId="16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right"/>
    </xf>
    <xf numFmtId="172" fontId="50" fillId="0" borderId="16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9">
      <selection activeCell="D10" sqref="D10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875" style="3" customWidth="1"/>
    <col min="5" max="5" width="12.625" style="0" customWidth="1"/>
  </cols>
  <sheetData>
    <row r="1" spans="1:4" ht="12.75">
      <c r="A1" s="219" t="s">
        <v>140</v>
      </c>
      <c r="B1" s="220"/>
      <c r="C1" s="220"/>
      <c r="D1" s="220"/>
    </row>
    <row r="2" spans="1:4" ht="12.75">
      <c r="A2" s="219" t="s">
        <v>1</v>
      </c>
      <c r="B2" s="220"/>
      <c r="C2" s="220"/>
      <c r="D2" s="220"/>
    </row>
    <row r="3" spans="1:4" ht="12.75">
      <c r="A3" s="219" t="s">
        <v>2</v>
      </c>
      <c r="B3" s="220"/>
      <c r="C3" s="220"/>
      <c r="D3" s="220"/>
    </row>
    <row r="4" spans="1:4" ht="12.75">
      <c r="A4" s="219" t="s">
        <v>153</v>
      </c>
      <c r="B4" s="220"/>
      <c r="C4" s="220"/>
      <c r="D4" s="220"/>
    </row>
    <row r="6" spans="1:5" ht="15">
      <c r="A6" s="222" t="s">
        <v>0</v>
      </c>
      <c r="B6" s="222"/>
      <c r="C6" s="222"/>
      <c r="D6" s="222"/>
      <c r="E6" s="2"/>
    </row>
    <row r="7" spans="1:5" ht="15" customHeight="1">
      <c r="A7" s="223" t="s">
        <v>1</v>
      </c>
      <c r="B7" s="223"/>
      <c r="C7" s="223"/>
      <c r="D7" s="223"/>
      <c r="E7" s="6"/>
    </row>
    <row r="8" spans="1:5" ht="15" customHeight="1">
      <c r="A8" s="223" t="s">
        <v>2</v>
      </c>
      <c r="B8" s="223"/>
      <c r="C8" s="223"/>
      <c r="D8" s="223"/>
      <c r="E8" s="6"/>
    </row>
    <row r="9" spans="1:5" ht="15" customHeight="1">
      <c r="A9" s="224" t="s">
        <v>127</v>
      </c>
      <c r="B9" s="224"/>
      <c r="C9" s="224"/>
      <c r="D9" s="224"/>
      <c r="E9" s="6"/>
    </row>
    <row r="10" spans="1:5" ht="15" customHeight="1">
      <c r="A10" s="7"/>
      <c r="B10" s="8"/>
      <c r="C10" s="9"/>
      <c r="D10" s="10"/>
      <c r="E10" s="6"/>
    </row>
    <row r="11" spans="1:4" ht="54" customHeight="1">
      <c r="A11" s="221" t="s">
        <v>121</v>
      </c>
      <c r="B11" s="221"/>
      <c r="C11" s="221"/>
      <c r="D11" s="221"/>
    </row>
    <row r="12" spans="1:4" ht="15">
      <c r="A12" s="11"/>
      <c r="B12" s="12"/>
      <c r="C12" s="12"/>
      <c r="D12" s="13" t="s">
        <v>3</v>
      </c>
    </row>
    <row r="13" spans="1:4" s="18" customFormat="1" ht="14.25">
      <c r="A13" s="14" t="s">
        <v>4</v>
      </c>
      <c r="B13" s="15" t="s">
        <v>5</v>
      </c>
      <c r="C13" s="16" t="s">
        <v>6</v>
      </c>
      <c r="D13" s="17" t="s">
        <v>7</v>
      </c>
    </row>
    <row r="14" spans="1:4" ht="15.75">
      <c r="A14" s="19" t="s">
        <v>8</v>
      </c>
      <c r="B14" s="20" t="s">
        <v>9</v>
      </c>
      <c r="C14" s="20" t="s">
        <v>131</v>
      </c>
      <c r="D14" s="21">
        <f>D15+D16+D17+D18</f>
        <v>6915.200000000001</v>
      </c>
    </row>
    <row r="15" spans="1:4" ht="30">
      <c r="A15" s="22" t="s">
        <v>10</v>
      </c>
      <c r="B15" s="23" t="s">
        <v>9</v>
      </c>
      <c r="C15" s="23" t="s">
        <v>11</v>
      </c>
      <c r="D15" s="24">
        <f>'Ведомствен 2021'!G15</f>
        <v>1125.4</v>
      </c>
    </row>
    <row r="16" spans="1:4" ht="45">
      <c r="A16" s="25" t="s">
        <v>132</v>
      </c>
      <c r="B16" s="23" t="s">
        <v>9</v>
      </c>
      <c r="C16" s="23" t="s">
        <v>13</v>
      </c>
      <c r="D16" s="24">
        <f>'Ведомствен 2021'!G20</f>
        <v>3865.3</v>
      </c>
    </row>
    <row r="17" spans="1:4" ht="15">
      <c r="A17" s="26" t="s">
        <v>14</v>
      </c>
      <c r="B17" s="23" t="s">
        <v>9</v>
      </c>
      <c r="C17" s="23" t="s">
        <v>15</v>
      </c>
      <c r="D17" s="24">
        <f>'Ведомствен 2021'!G27</f>
        <v>20.8</v>
      </c>
    </row>
    <row r="18" spans="1:4" ht="15">
      <c r="A18" s="25" t="s">
        <v>16</v>
      </c>
      <c r="B18" s="23" t="s">
        <v>9</v>
      </c>
      <c r="C18" s="23" t="s">
        <v>17</v>
      </c>
      <c r="D18" s="24">
        <f>'Ведомствен 2021'!G31</f>
        <v>1903.7</v>
      </c>
    </row>
    <row r="19" spans="1:4" ht="15.75">
      <c r="A19" s="19" t="s">
        <v>18</v>
      </c>
      <c r="B19" s="27" t="s">
        <v>11</v>
      </c>
      <c r="C19" s="181" t="s">
        <v>131</v>
      </c>
      <c r="D19" s="29">
        <f>D20</f>
        <v>241.60000000000002</v>
      </c>
    </row>
    <row r="20" spans="1:4" ht="15">
      <c r="A20" s="30" t="s">
        <v>19</v>
      </c>
      <c r="B20" s="31" t="s">
        <v>11</v>
      </c>
      <c r="C20" s="32" t="s">
        <v>20</v>
      </c>
      <c r="D20" s="33">
        <f>'Ведомствен 2021'!G46</f>
        <v>241.60000000000002</v>
      </c>
    </row>
    <row r="21" spans="1:4" ht="31.5">
      <c r="A21" s="34" t="s">
        <v>21</v>
      </c>
      <c r="B21" s="35" t="s">
        <v>20</v>
      </c>
      <c r="C21" s="20" t="s">
        <v>131</v>
      </c>
      <c r="D21" s="21">
        <f>D22+D23</f>
        <v>10</v>
      </c>
    </row>
    <row r="22" spans="1:4" ht="30.75" customHeight="1">
      <c r="A22" s="22" t="s">
        <v>133</v>
      </c>
      <c r="B22" s="23" t="s">
        <v>20</v>
      </c>
      <c r="C22" s="23" t="s">
        <v>35</v>
      </c>
      <c r="D22" s="24">
        <f>'Ведомствен 2021'!G52</f>
        <v>5</v>
      </c>
    </row>
    <row r="23" spans="1:4" ht="30">
      <c r="A23" s="36" t="s">
        <v>23</v>
      </c>
      <c r="B23" s="37" t="s">
        <v>20</v>
      </c>
      <c r="C23" s="23" t="s">
        <v>24</v>
      </c>
      <c r="D23" s="24">
        <f>'Ведомствен 2021'!G56</f>
        <v>5</v>
      </c>
    </row>
    <row r="24" spans="1:4" ht="15.75">
      <c r="A24" s="19" t="s">
        <v>25</v>
      </c>
      <c r="B24" s="27" t="s">
        <v>13</v>
      </c>
      <c r="C24" s="181" t="s">
        <v>131</v>
      </c>
      <c r="D24" s="29">
        <f>D25+D26+D27</f>
        <v>4101</v>
      </c>
    </row>
    <row r="25" spans="1:4" ht="22.5" customHeight="1">
      <c r="A25" s="176" t="s">
        <v>134</v>
      </c>
      <c r="B25" s="178" t="s">
        <v>13</v>
      </c>
      <c r="C25" s="179" t="s">
        <v>28</v>
      </c>
      <c r="D25" s="180">
        <f>'Функцион ЦС вид 2021'!D47</f>
        <v>0</v>
      </c>
    </row>
    <row r="26" spans="1:4" ht="22.5" customHeight="1">
      <c r="A26" s="25" t="s">
        <v>26</v>
      </c>
      <c r="B26" s="31" t="s">
        <v>13</v>
      </c>
      <c r="C26" s="32" t="s">
        <v>22</v>
      </c>
      <c r="D26" s="33">
        <f>'Ведомствен 2021'!G63</f>
        <v>4096</v>
      </c>
    </row>
    <row r="27" spans="1:4" ht="30" customHeight="1">
      <c r="A27" s="25" t="s">
        <v>135</v>
      </c>
      <c r="B27" s="31" t="s">
        <v>13</v>
      </c>
      <c r="C27" s="32" t="s">
        <v>120</v>
      </c>
      <c r="D27" s="33">
        <f>'Функцион ЦС вид 2021'!D65</f>
        <v>5</v>
      </c>
    </row>
    <row r="28" spans="1:4" ht="15.75">
      <c r="A28" s="38" t="s">
        <v>27</v>
      </c>
      <c r="B28" s="20" t="s">
        <v>28</v>
      </c>
      <c r="C28" s="20" t="s">
        <v>131</v>
      </c>
      <c r="D28" s="21">
        <f>D29+D30</f>
        <v>1280</v>
      </c>
    </row>
    <row r="29" spans="1:4" ht="15">
      <c r="A29" s="39" t="s">
        <v>29</v>
      </c>
      <c r="B29" s="40" t="s">
        <v>28</v>
      </c>
      <c r="C29" s="40" t="s">
        <v>11</v>
      </c>
      <c r="D29" s="41">
        <f>'Ведомствен 2021'!G71</f>
        <v>0</v>
      </c>
    </row>
    <row r="30" spans="1:4" ht="15">
      <c r="A30" s="42" t="s">
        <v>30</v>
      </c>
      <c r="B30" s="23" t="s">
        <v>28</v>
      </c>
      <c r="C30" s="23" t="s">
        <v>20</v>
      </c>
      <c r="D30" s="24">
        <f>'Ведомствен 2021'!G75</f>
        <v>1280</v>
      </c>
    </row>
    <row r="31" spans="1:4" ht="28.5">
      <c r="A31" s="43" t="s">
        <v>31</v>
      </c>
      <c r="B31" s="44" t="s">
        <v>32</v>
      </c>
      <c r="C31" s="44" t="s">
        <v>131</v>
      </c>
      <c r="D31" s="29">
        <f>D32</f>
        <v>172</v>
      </c>
    </row>
    <row r="32" spans="1:4" ht="15">
      <c r="A32" s="45" t="s">
        <v>33</v>
      </c>
      <c r="B32" s="23" t="s">
        <v>32</v>
      </c>
      <c r="C32" s="23" t="s">
        <v>9</v>
      </c>
      <c r="D32" s="24">
        <f>'Ведомствен 2021'!G82</f>
        <v>172</v>
      </c>
    </row>
    <row r="33" spans="1:4" ht="15.75">
      <c r="A33" s="46" t="s">
        <v>34</v>
      </c>
      <c r="B33" s="20" t="s">
        <v>35</v>
      </c>
      <c r="C33" s="20" t="s">
        <v>131</v>
      </c>
      <c r="D33" s="21">
        <f>D34+D35</f>
        <v>317.8</v>
      </c>
    </row>
    <row r="34" spans="1:4" ht="15">
      <c r="A34" s="25" t="s">
        <v>36</v>
      </c>
      <c r="B34" s="47" t="s">
        <v>35</v>
      </c>
      <c r="C34" s="47" t="s">
        <v>9</v>
      </c>
      <c r="D34" s="24">
        <f>'Ведомствен 2021'!G86</f>
        <v>181.8</v>
      </c>
    </row>
    <row r="35" spans="1:4" ht="15">
      <c r="A35" s="25" t="s">
        <v>37</v>
      </c>
      <c r="B35" s="47" t="s">
        <v>35</v>
      </c>
      <c r="C35" s="47" t="s">
        <v>20</v>
      </c>
      <c r="D35" s="24">
        <f>'Ведомствен 2021'!G90</f>
        <v>136</v>
      </c>
    </row>
    <row r="36" spans="1:4" ht="15">
      <c r="A36" s="182" t="s">
        <v>109</v>
      </c>
      <c r="B36" s="183" t="s">
        <v>15</v>
      </c>
      <c r="C36" s="183" t="s">
        <v>131</v>
      </c>
      <c r="D36" s="184">
        <f>D37</f>
        <v>10</v>
      </c>
    </row>
    <row r="37" spans="1:4" ht="26.25" customHeight="1">
      <c r="A37" s="135" t="s">
        <v>136</v>
      </c>
      <c r="B37" s="47" t="s">
        <v>15</v>
      </c>
      <c r="C37" s="47" t="s">
        <v>11</v>
      </c>
      <c r="D37" s="134">
        <f>'Ведомствен 2021'!G99</f>
        <v>10</v>
      </c>
    </row>
    <row r="38" spans="1:4" ht="15.75">
      <c r="A38" s="48" t="s">
        <v>38</v>
      </c>
      <c r="B38" s="49"/>
      <c r="C38" s="50"/>
      <c r="D38" s="51">
        <f>D14+D19+D21+D24+D28+D31+D33+D36</f>
        <v>13047.6</v>
      </c>
    </row>
  </sheetData>
  <sheetProtection selectLockedCells="1" selectUnlockedCells="1"/>
  <mergeCells count="9">
    <mergeCell ref="A1:D1"/>
    <mergeCell ref="A2:D2"/>
    <mergeCell ref="A3:D3"/>
    <mergeCell ref="A4:D4"/>
    <mergeCell ref="A11:D11"/>
    <mergeCell ref="A6:D6"/>
    <mergeCell ref="A7:D7"/>
    <mergeCell ref="A8:D8"/>
    <mergeCell ref="A9:D9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74.625" style="1" customWidth="1"/>
    <col min="2" max="2" width="12.625" style="2" customWidth="1"/>
    <col min="3" max="3" width="10.75390625" style="2" customWidth="1"/>
    <col min="4" max="4" width="12.00390625" style="2" customWidth="1"/>
    <col min="5" max="5" width="12.00390625" style="3" customWidth="1"/>
    <col min="6" max="6" width="12.625" style="0" customWidth="1"/>
  </cols>
  <sheetData>
    <row r="1" spans="1:4" ht="15">
      <c r="A1" s="222" t="s">
        <v>147</v>
      </c>
      <c r="B1" s="222"/>
      <c r="C1" s="222"/>
      <c r="D1" s="222"/>
    </row>
    <row r="2" spans="1:4" ht="15">
      <c r="A2" s="223" t="s">
        <v>1</v>
      </c>
      <c r="B2" s="223"/>
      <c r="C2" s="223"/>
      <c r="D2" s="223"/>
    </row>
    <row r="3" spans="1:4" ht="15">
      <c r="A3" s="223" t="s">
        <v>2</v>
      </c>
      <c r="B3" s="223"/>
      <c r="C3" s="223"/>
      <c r="D3" s="223"/>
    </row>
    <row r="4" spans="1:4" ht="15">
      <c r="A4" s="224" t="s">
        <v>152</v>
      </c>
      <c r="B4" s="224"/>
      <c r="C4" s="224"/>
      <c r="D4" s="224"/>
    </row>
    <row r="5" spans="1:6" ht="15">
      <c r="A5" s="222" t="s">
        <v>39</v>
      </c>
      <c r="B5" s="222"/>
      <c r="C5" s="222"/>
      <c r="D5" s="222"/>
      <c r="E5" s="4"/>
      <c r="F5" s="2"/>
    </row>
    <row r="6" spans="1:6" ht="15" customHeight="1">
      <c r="A6" s="223" t="s">
        <v>1</v>
      </c>
      <c r="B6" s="223"/>
      <c r="C6" s="223"/>
      <c r="D6" s="223"/>
      <c r="E6" s="5"/>
      <c r="F6" s="6"/>
    </row>
    <row r="7" spans="1:6" ht="15" customHeight="1">
      <c r="A7" s="223" t="s">
        <v>2</v>
      </c>
      <c r="B7" s="223"/>
      <c r="C7" s="223"/>
      <c r="D7" s="223"/>
      <c r="E7" s="5"/>
      <c r="F7" s="6"/>
    </row>
    <row r="8" spans="1:6" ht="15" customHeight="1">
      <c r="A8" s="224" t="s">
        <v>128</v>
      </c>
      <c r="B8" s="224"/>
      <c r="C8" s="224"/>
      <c r="D8" s="224"/>
      <c r="E8" s="52"/>
      <c r="F8" s="6"/>
    </row>
    <row r="9" spans="1:6" ht="15" customHeight="1">
      <c r="A9" s="7"/>
      <c r="B9" s="8"/>
      <c r="C9" s="9"/>
      <c r="D9" s="9"/>
      <c r="E9" s="5"/>
      <c r="F9" s="6"/>
    </row>
    <row r="10" spans="1:5" ht="56.25" customHeight="1">
      <c r="A10" s="221" t="s">
        <v>122</v>
      </c>
      <c r="B10" s="221"/>
      <c r="C10" s="221"/>
      <c r="D10" s="221"/>
      <c r="E10" s="53"/>
    </row>
    <row r="11" spans="1:5" ht="15">
      <c r="A11" s="11"/>
      <c r="B11" s="12"/>
      <c r="C11" s="12"/>
      <c r="D11" s="13" t="s">
        <v>3</v>
      </c>
      <c r="E11" s="54"/>
    </row>
    <row r="12" spans="1:5" s="18" customFormat="1" ht="42.75">
      <c r="A12" s="55" t="s">
        <v>4</v>
      </c>
      <c r="B12" s="56" t="s">
        <v>40</v>
      </c>
      <c r="C12" s="56" t="s">
        <v>41</v>
      </c>
      <c r="D12" s="57" t="s">
        <v>7</v>
      </c>
      <c r="E12" s="54"/>
    </row>
    <row r="13" spans="1:5" ht="15.75">
      <c r="A13" s="207" t="s">
        <v>38</v>
      </c>
      <c r="B13" s="208"/>
      <c r="C13" s="208"/>
      <c r="D13" s="209">
        <f>D14+D16+D20+D23+D26+D32+D39+D42+D57+D62+D67+D69</f>
        <v>13047.6</v>
      </c>
      <c r="E13" s="54"/>
    </row>
    <row r="14" spans="1:5" ht="30">
      <c r="A14" s="216" t="s">
        <v>143</v>
      </c>
      <c r="B14" s="217" t="s">
        <v>144</v>
      </c>
      <c r="C14" s="214"/>
      <c r="D14" s="215">
        <f>D15</f>
        <v>46</v>
      </c>
      <c r="E14" s="54"/>
    </row>
    <row r="15" spans="1:5" ht="15.75">
      <c r="A15" s="25" t="s">
        <v>145</v>
      </c>
      <c r="B15" s="47" t="s">
        <v>144</v>
      </c>
      <c r="C15" s="213"/>
      <c r="D15" s="218">
        <f>'Ведомствен 2021'!G92</f>
        <v>46</v>
      </c>
      <c r="E15" s="54"/>
    </row>
    <row r="16" spans="1:5" ht="25.5">
      <c r="A16" s="210" t="s">
        <v>42</v>
      </c>
      <c r="B16" s="211" t="s">
        <v>43</v>
      </c>
      <c r="C16" s="211"/>
      <c r="D16" s="212">
        <f>D17</f>
        <v>241.60000000000002</v>
      </c>
      <c r="E16" s="54"/>
    </row>
    <row r="17" spans="1:5" ht="25.5">
      <c r="A17" s="58" t="s">
        <v>44</v>
      </c>
      <c r="B17" s="59" t="s">
        <v>45</v>
      </c>
      <c r="C17" s="59"/>
      <c r="D17" s="60">
        <f>D18+D19</f>
        <v>241.60000000000002</v>
      </c>
      <c r="E17"/>
    </row>
    <row r="18" spans="1:5" ht="51">
      <c r="A18" s="58" t="s">
        <v>46</v>
      </c>
      <c r="B18" s="59" t="s">
        <v>45</v>
      </c>
      <c r="C18" s="59" t="s">
        <v>47</v>
      </c>
      <c r="D18" s="60">
        <f>'Ведомствен 2021'!G49</f>
        <v>232.8</v>
      </c>
      <c r="E18"/>
    </row>
    <row r="19" spans="1:5" ht="12.75">
      <c r="A19" s="58" t="s">
        <v>48</v>
      </c>
      <c r="B19" s="59" t="s">
        <v>45</v>
      </c>
      <c r="C19" s="59" t="s">
        <v>49</v>
      </c>
      <c r="D19" s="60">
        <f>'Ведомствен 2021'!G50</f>
        <v>8.8</v>
      </c>
      <c r="E19"/>
    </row>
    <row r="20" spans="1:5" ht="38.25">
      <c r="A20" s="61" t="s">
        <v>50</v>
      </c>
      <c r="B20" s="62" t="s">
        <v>51</v>
      </c>
      <c r="C20" s="62"/>
      <c r="D20" s="63">
        <f>D21</f>
        <v>33</v>
      </c>
      <c r="E20"/>
    </row>
    <row r="21" spans="1:5" ht="25.5">
      <c r="A21" s="58" t="s">
        <v>52</v>
      </c>
      <c r="B21" s="59" t="s">
        <v>53</v>
      </c>
      <c r="C21" s="59"/>
      <c r="D21" s="60">
        <f>D22</f>
        <v>33</v>
      </c>
      <c r="E21"/>
    </row>
    <row r="22" spans="1:5" ht="12.75">
      <c r="A22" s="58" t="s">
        <v>48</v>
      </c>
      <c r="B22" s="59" t="s">
        <v>53</v>
      </c>
      <c r="C22" s="59" t="s">
        <v>49</v>
      </c>
      <c r="D22" s="60">
        <f>'Ведомствен 2021'!G34</f>
        <v>33</v>
      </c>
      <c r="E22"/>
    </row>
    <row r="23" spans="1:4" ht="25.5">
      <c r="A23" s="61" t="s">
        <v>54</v>
      </c>
      <c r="B23" s="62" t="s">
        <v>55</v>
      </c>
      <c r="C23" s="62"/>
      <c r="D23" s="63">
        <f>D24</f>
        <v>1025.4</v>
      </c>
    </row>
    <row r="24" spans="1:4" ht="12.75">
      <c r="A24" s="58" t="s">
        <v>56</v>
      </c>
      <c r="B24" s="59" t="s">
        <v>57</v>
      </c>
      <c r="C24" s="59"/>
      <c r="D24" s="60">
        <f>D25</f>
        <v>1025.4</v>
      </c>
    </row>
    <row r="25" spans="1:4" ht="51">
      <c r="A25" s="58" t="s">
        <v>46</v>
      </c>
      <c r="B25" s="59" t="s">
        <v>57</v>
      </c>
      <c r="C25" s="59" t="s">
        <v>47</v>
      </c>
      <c r="D25" s="60">
        <f>'Ведомствен 2021'!G18</f>
        <v>1025.4</v>
      </c>
    </row>
    <row r="26" spans="1:4" ht="12.75">
      <c r="A26" s="64" t="s">
        <v>58</v>
      </c>
      <c r="B26" s="65" t="s">
        <v>59</v>
      </c>
      <c r="C26" s="65"/>
      <c r="D26" s="66">
        <f>D27</f>
        <v>3965.3</v>
      </c>
    </row>
    <row r="27" spans="1:4" ht="12.75">
      <c r="A27" s="58" t="s">
        <v>60</v>
      </c>
      <c r="B27" s="59" t="s">
        <v>61</v>
      </c>
      <c r="C27" s="59"/>
      <c r="D27" s="60">
        <f>D28+D29+D30+D31</f>
        <v>3965.3</v>
      </c>
    </row>
    <row r="28" spans="1:4" ht="51">
      <c r="A28" s="58" t="s">
        <v>46</v>
      </c>
      <c r="B28" s="59" t="s">
        <v>61</v>
      </c>
      <c r="C28" s="59" t="s">
        <v>47</v>
      </c>
      <c r="D28" s="60">
        <f>'Ведомствен 2021'!G23</f>
        <v>3395.3</v>
      </c>
    </row>
    <row r="29" spans="1:4" ht="12.75">
      <c r="A29" s="58" t="s">
        <v>48</v>
      </c>
      <c r="B29" s="59" t="s">
        <v>61</v>
      </c>
      <c r="C29" s="59" t="s">
        <v>49</v>
      </c>
      <c r="D29" s="60">
        <f>'Ведомствен 2021'!G25</f>
        <v>407</v>
      </c>
    </row>
    <row r="30" spans="1:4" ht="12.75">
      <c r="A30" s="58" t="s">
        <v>62</v>
      </c>
      <c r="B30" s="59" t="s">
        <v>61</v>
      </c>
      <c r="C30" s="59" t="s">
        <v>63</v>
      </c>
      <c r="D30" s="60">
        <f>'Ведомствен 2021'!G26</f>
        <v>3</v>
      </c>
    </row>
    <row r="31" spans="1:4" ht="31.5">
      <c r="A31" s="225" t="s">
        <v>155</v>
      </c>
      <c r="B31" s="59" t="s">
        <v>154</v>
      </c>
      <c r="C31" s="59" t="s">
        <v>47</v>
      </c>
      <c r="D31" s="60">
        <f>'Ведомствен 2021'!G19+'Ведомствен 2021'!G24</f>
        <v>160</v>
      </c>
    </row>
    <row r="32" spans="1:4" ht="38.25">
      <c r="A32" s="61" t="s">
        <v>64</v>
      </c>
      <c r="B32" s="62" t="s">
        <v>65</v>
      </c>
      <c r="C32" s="62"/>
      <c r="D32" s="63">
        <f>D33+D35+D36</f>
        <v>748.6</v>
      </c>
    </row>
    <row r="33" spans="1:4" ht="25.5">
      <c r="A33" s="58" t="s">
        <v>66</v>
      </c>
      <c r="B33" s="59" t="s">
        <v>67</v>
      </c>
      <c r="C33" s="59"/>
      <c r="D33" s="60">
        <f>D34</f>
        <v>20.8</v>
      </c>
    </row>
    <row r="34" spans="1:4" ht="12.75">
      <c r="A34" s="58" t="s">
        <v>62</v>
      </c>
      <c r="B34" s="59" t="s">
        <v>67</v>
      </c>
      <c r="C34" s="59" t="s">
        <v>63</v>
      </c>
      <c r="D34" s="60">
        <f>'Ведомствен 2021'!G30</f>
        <v>20.8</v>
      </c>
    </row>
    <row r="35" spans="1:4" ht="25.5">
      <c r="A35" s="67" t="s">
        <v>68</v>
      </c>
      <c r="B35" s="68" t="s">
        <v>113</v>
      </c>
      <c r="C35" s="68"/>
      <c r="D35" s="60">
        <f>D38</f>
        <v>181.8</v>
      </c>
    </row>
    <row r="36" spans="1:4" ht="15">
      <c r="A36" s="203" t="s">
        <v>141</v>
      </c>
      <c r="B36" s="204" t="s">
        <v>142</v>
      </c>
      <c r="C36" s="205"/>
      <c r="D36" s="206">
        <f>D37</f>
        <v>546</v>
      </c>
    </row>
    <row r="37" spans="1:4" ht="30">
      <c r="A37" s="90" t="s">
        <v>146</v>
      </c>
      <c r="B37" s="23" t="s">
        <v>142</v>
      </c>
      <c r="C37" s="68" t="s">
        <v>49</v>
      </c>
      <c r="D37" s="60">
        <f>'Ведомствен 2021'!G35</f>
        <v>546</v>
      </c>
    </row>
    <row r="38" spans="1:4" ht="12.75">
      <c r="A38" s="69" t="s">
        <v>69</v>
      </c>
      <c r="B38" s="68" t="s">
        <v>113</v>
      </c>
      <c r="C38" s="68" t="s">
        <v>70</v>
      </c>
      <c r="D38" s="60">
        <f>'Ведомствен 2021'!G89</f>
        <v>181.8</v>
      </c>
    </row>
    <row r="39" spans="1:4" ht="12.75">
      <c r="A39" s="61" t="s">
        <v>71</v>
      </c>
      <c r="B39" s="62" t="s">
        <v>72</v>
      </c>
      <c r="C39" s="62"/>
      <c r="D39" s="63">
        <f>D40</f>
        <v>5</v>
      </c>
    </row>
    <row r="40" spans="1:4" ht="25.5">
      <c r="A40" s="58" t="s">
        <v>73</v>
      </c>
      <c r="B40" s="59" t="s">
        <v>74</v>
      </c>
      <c r="C40" s="59"/>
      <c r="D40" s="60">
        <f>D41</f>
        <v>5</v>
      </c>
    </row>
    <row r="41" spans="1:4" ht="12.75">
      <c r="A41" s="58" t="s">
        <v>48</v>
      </c>
      <c r="B41" s="59" t="s">
        <v>74</v>
      </c>
      <c r="C41" s="59" t="s">
        <v>49</v>
      </c>
      <c r="D41" s="60">
        <f>'Ведомствен 2021'!G55</f>
        <v>5</v>
      </c>
    </row>
    <row r="42" spans="1:4" ht="12.75">
      <c r="A42" s="61" t="s">
        <v>75</v>
      </c>
      <c r="B42" s="62" t="s">
        <v>76</v>
      </c>
      <c r="C42" s="62"/>
      <c r="D42" s="63">
        <f>D43+D45+D47+D49+D55+D51</f>
        <v>6867.7</v>
      </c>
    </row>
    <row r="43" spans="1:4" ht="12.75">
      <c r="A43" s="61" t="s">
        <v>150</v>
      </c>
      <c r="B43" s="62" t="s">
        <v>149</v>
      </c>
      <c r="C43" s="62"/>
      <c r="D43" s="63">
        <f>D44</f>
        <v>1200</v>
      </c>
    </row>
    <row r="44" spans="1:4" ht="12.75">
      <c r="A44" s="58" t="s">
        <v>48</v>
      </c>
      <c r="B44" s="59" t="s">
        <v>149</v>
      </c>
      <c r="C44" s="59" t="s">
        <v>49</v>
      </c>
      <c r="D44" s="60">
        <f>'Ведомствен 2021'!G78</f>
        <v>1200</v>
      </c>
    </row>
    <row r="45" spans="1:4" ht="12.75">
      <c r="A45" s="61" t="s">
        <v>79</v>
      </c>
      <c r="B45" s="62" t="s">
        <v>80</v>
      </c>
      <c r="C45" s="62"/>
      <c r="D45" s="63">
        <f>D46</f>
        <v>80</v>
      </c>
    </row>
    <row r="46" spans="1:4" ht="12.75">
      <c r="A46" s="58" t="s">
        <v>48</v>
      </c>
      <c r="B46" s="59" t="s">
        <v>80</v>
      </c>
      <c r="C46" s="59" t="s">
        <v>49</v>
      </c>
      <c r="D46" s="60">
        <f>'Ведомствен 2021'!G80</f>
        <v>80</v>
      </c>
    </row>
    <row r="47" spans="1:4" ht="15.75">
      <c r="A47" s="177" t="s">
        <v>75</v>
      </c>
      <c r="B47" s="174" t="s">
        <v>125</v>
      </c>
      <c r="C47" s="174"/>
      <c r="D47" s="175">
        <f>D48</f>
        <v>0</v>
      </c>
    </row>
    <row r="48" spans="1:4" ht="31.5">
      <c r="A48" s="176" t="s">
        <v>126</v>
      </c>
      <c r="B48" s="59" t="s">
        <v>125</v>
      </c>
      <c r="C48" s="59" t="s">
        <v>49</v>
      </c>
      <c r="D48" s="60">
        <f>'Ведомствен 2021'!G60</f>
        <v>0</v>
      </c>
    </row>
    <row r="49" spans="1:4" ht="25.5">
      <c r="A49" s="67" t="s">
        <v>81</v>
      </c>
      <c r="B49" s="59" t="s">
        <v>82</v>
      </c>
      <c r="C49" s="59"/>
      <c r="D49" s="60">
        <f>D50</f>
        <v>4096</v>
      </c>
    </row>
    <row r="50" spans="1:4" ht="12.75">
      <c r="A50" s="70" t="s">
        <v>48</v>
      </c>
      <c r="B50" s="59" t="s">
        <v>82</v>
      </c>
      <c r="C50" s="59" t="s">
        <v>49</v>
      </c>
      <c r="D50" s="60">
        <f>'Ведомствен 2021'!G66</f>
        <v>4096</v>
      </c>
    </row>
    <row r="51" spans="1:4" ht="25.5">
      <c r="A51" s="61" t="s">
        <v>83</v>
      </c>
      <c r="B51" s="62" t="s">
        <v>84</v>
      </c>
      <c r="C51" s="62"/>
      <c r="D51" s="63">
        <f>D52+D54</f>
        <v>1319.7</v>
      </c>
    </row>
    <row r="52" spans="1:4" ht="12.75">
      <c r="A52" s="58" t="s">
        <v>48</v>
      </c>
      <c r="B52" s="59" t="s">
        <v>84</v>
      </c>
      <c r="C52" s="59" t="s">
        <v>49</v>
      </c>
      <c r="D52" s="60">
        <f>'Ведомствен 2021'!G39</f>
        <v>1319.7</v>
      </c>
    </row>
    <row r="53" spans="1:4" ht="12.75">
      <c r="A53" s="61" t="s">
        <v>138</v>
      </c>
      <c r="B53" s="62" t="s">
        <v>130</v>
      </c>
      <c r="C53" s="62"/>
      <c r="D53" s="63">
        <f>D54</f>
        <v>0</v>
      </c>
    </row>
    <row r="54" spans="1:4" ht="15">
      <c r="A54" s="90" t="s">
        <v>48</v>
      </c>
      <c r="B54" s="59" t="s">
        <v>130</v>
      </c>
      <c r="C54" s="59" t="s">
        <v>49</v>
      </c>
      <c r="D54" s="60">
        <f>'Ведомствен 2021'!G40</f>
        <v>0</v>
      </c>
    </row>
    <row r="55" spans="1:4" ht="12.75">
      <c r="A55" s="71" t="s">
        <v>85</v>
      </c>
      <c r="B55" s="72" t="s">
        <v>86</v>
      </c>
      <c r="C55" s="72"/>
      <c r="D55" s="73">
        <f>D56</f>
        <v>172</v>
      </c>
    </row>
    <row r="56" spans="1:4" ht="25.5">
      <c r="A56" s="67" t="s">
        <v>87</v>
      </c>
      <c r="B56" s="59" t="s">
        <v>86</v>
      </c>
      <c r="C56" s="59" t="s">
        <v>49</v>
      </c>
      <c r="D56" s="60">
        <f>'Ведомствен 2021'!G84</f>
        <v>172</v>
      </c>
    </row>
    <row r="57" spans="1:4" ht="12.75">
      <c r="A57" s="74" t="s">
        <v>88</v>
      </c>
      <c r="B57" s="72" t="s">
        <v>89</v>
      </c>
      <c r="C57" s="62"/>
      <c r="D57" s="63">
        <f>D58+D60</f>
        <v>90</v>
      </c>
    </row>
    <row r="58" spans="1:4" ht="12.75">
      <c r="A58" s="198" t="s">
        <v>90</v>
      </c>
      <c r="B58" s="199" t="s">
        <v>91</v>
      </c>
      <c r="C58" s="194"/>
      <c r="D58" s="195">
        <f>D59</f>
        <v>40</v>
      </c>
    </row>
    <row r="59" spans="1:4" ht="12.75">
      <c r="A59" s="75" t="s">
        <v>69</v>
      </c>
      <c r="B59" s="76" t="s">
        <v>91</v>
      </c>
      <c r="C59" s="59" t="s">
        <v>70</v>
      </c>
      <c r="D59" s="60">
        <f>'Ведомствен 2021'!G95</f>
        <v>40</v>
      </c>
    </row>
    <row r="60" spans="1:4" ht="30">
      <c r="A60" s="196" t="s">
        <v>116</v>
      </c>
      <c r="B60" s="197" t="s">
        <v>115</v>
      </c>
      <c r="C60" s="194"/>
      <c r="D60" s="195">
        <f>D61</f>
        <v>50</v>
      </c>
    </row>
    <row r="61" spans="1:4" ht="12.75">
      <c r="A61" s="75" t="s">
        <v>69</v>
      </c>
      <c r="B61" s="76" t="s">
        <v>115</v>
      </c>
      <c r="C61" s="59" t="s">
        <v>70</v>
      </c>
      <c r="D61" s="60">
        <f>'Ведомствен 2021'!G96</f>
        <v>50</v>
      </c>
    </row>
    <row r="62" spans="1:4" ht="12.75">
      <c r="A62" s="61" t="s">
        <v>92</v>
      </c>
      <c r="B62" s="62" t="s">
        <v>93</v>
      </c>
      <c r="C62" s="62"/>
      <c r="D62" s="63">
        <f>D63+D65</f>
        <v>10</v>
      </c>
    </row>
    <row r="63" spans="1:4" ht="38.25">
      <c r="A63" s="61" t="s">
        <v>94</v>
      </c>
      <c r="B63" s="62" t="s">
        <v>95</v>
      </c>
      <c r="C63" s="62"/>
      <c r="D63" s="63">
        <f>D64</f>
        <v>5</v>
      </c>
    </row>
    <row r="64" spans="1:4" ht="12.75">
      <c r="A64" s="58" t="s">
        <v>48</v>
      </c>
      <c r="B64" s="59" t="s">
        <v>95</v>
      </c>
      <c r="C64" s="59" t="s">
        <v>49</v>
      </c>
      <c r="D64" s="60">
        <f>'Ведомствен 2021'!G44</f>
        <v>5</v>
      </c>
    </row>
    <row r="65" spans="1:4" ht="38.25">
      <c r="A65" s="61" t="s">
        <v>124</v>
      </c>
      <c r="B65" s="62" t="s">
        <v>96</v>
      </c>
      <c r="C65" s="62"/>
      <c r="D65" s="63">
        <f>'Функцион ЦС вид 2021'!D66</f>
        <v>5</v>
      </c>
    </row>
    <row r="66" spans="1:4" ht="18.75" customHeight="1">
      <c r="A66" s="126" t="s">
        <v>48</v>
      </c>
      <c r="B66" s="127" t="s">
        <v>96</v>
      </c>
      <c r="C66" s="127" t="s">
        <v>49</v>
      </c>
      <c r="D66" s="128">
        <f>'Ведомствен 2021'!G58</f>
        <v>5</v>
      </c>
    </row>
    <row r="67" spans="1:4" ht="18.75" customHeight="1">
      <c r="A67" s="160" t="s">
        <v>118</v>
      </c>
      <c r="B67" s="161" t="s">
        <v>119</v>
      </c>
      <c r="C67" s="161"/>
      <c r="D67" s="162">
        <f>D68</f>
        <v>5</v>
      </c>
    </row>
    <row r="68" spans="1:4" ht="18.75" customHeight="1">
      <c r="A68" s="159" t="s">
        <v>87</v>
      </c>
      <c r="B68" s="157" t="s">
        <v>119</v>
      </c>
      <c r="C68" s="157" t="s">
        <v>49</v>
      </c>
      <c r="D68" s="158">
        <f>'Ведомствен 2021'!G67</f>
        <v>5</v>
      </c>
    </row>
    <row r="69" spans="1:4" ht="12.75">
      <c r="A69" s="131" t="s">
        <v>110</v>
      </c>
      <c r="B69" s="132" t="s">
        <v>111</v>
      </c>
      <c r="C69" s="132"/>
      <c r="D69" s="133">
        <f>D70</f>
        <v>10</v>
      </c>
    </row>
    <row r="70" spans="1:4" ht="30">
      <c r="A70" s="135" t="s">
        <v>112</v>
      </c>
      <c r="B70" s="129" t="s">
        <v>111</v>
      </c>
      <c r="C70" s="129" t="s">
        <v>49</v>
      </c>
      <c r="D70" s="130">
        <f>'Ведомствен 2021'!G99</f>
        <v>10</v>
      </c>
    </row>
  </sheetData>
  <sheetProtection selectLockedCells="1" selectUnlockedCells="1"/>
  <mergeCells count="9">
    <mergeCell ref="A10:D10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5902777777777778" right="0.31527777777777777" top="0.7479166666666667" bottom="0.3541666666666667" header="0.5118055555555555" footer="0.511805555555555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SheetLayoutView="100" zoomScalePageLayoutView="0" workbookViewId="0" topLeftCell="A19">
      <selection activeCell="A19" sqref="A19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1.25390625" style="3" customWidth="1"/>
    <col min="8" max="8" width="12.625" style="0" customWidth="1"/>
  </cols>
  <sheetData>
    <row r="1" spans="1:7" ht="15">
      <c r="A1" s="222" t="s">
        <v>148</v>
      </c>
      <c r="B1" s="222"/>
      <c r="C1" s="222"/>
      <c r="D1" s="222"/>
      <c r="E1" s="222"/>
      <c r="F1" s="222"/>
      <c r="G1" s="222"/>
    </row>
    <row r="2" spans="1:7" ht="15">
      <c r="A2" s="223" t="s">
        <v>1</v>
      </c>
      <c r="B2" s="223"/>
      <c r="C2" s="223"/>
      <c r="D2" s="223"/>
      <c r="E2" s="223"/>
      <c r="F2" s="223"/>
      <c r="G2" s="223"/>
    </row>
    <row r="3" spans="1:7" ht="15">
      <c r="A3" s="223" t="s">
        <v>2</v>
      </c>
      <c r="B3" s="223"/>
      <c r="C3" s="223"/>
      <c r="D3" s="223"/>
      <c r="E3" s="223"/>
      <c r="F3" s="223"/>
      <c r="G3" s="223"/>
    </row>
    <row r="4" spans="1:7" ht="15">
      <c r="A4" s="223" t="s">
        <v>151</v>
      </c>
      <c r="B4" s="223"/>
      <c r="C4" s="223"/>
      <c r="D4" s="223"/>
      <c r="E4" s="223"/>
      <c r="F4" s="223"/>
      <c r="G4" s="223"/>
    </row>
    <row r="5" spans="1:8" ht="15.75" customHeight="1">
      <c r="A5" s="222" t="s">
        <v>97</v>
      </c>
      <c r="B5" s="222"/>
      <c r="C5" s="222"/>
      <c r="D5" s="222"/>
      <c r="E5" s="222"/>
      <c r="F5" s="222"/>
      <c r="G5" s="222"/>
      <c r="H5" s="2"/>
    </row>
    <row r="6" spans="1:8" ht="15" customHeight="1">
      <c r="A6" s="223" t="s">
        <v>1</v>
      </c>
      <c r="B6" s="223"/>
      <c r="C6" s="223"/>
      <c r="D6" s="223"/>
      <c r="E6" s="223"/>
      <c r="F6" s="223"/>
      <c r="G6" s="223"/>
      <c r="H6" s="2"/>
    </row>
    <row r="7" spans="1:8" ht="15" customHeight="1">
      <c r="A7" s="223" t="s">
        <v>2</v>
      </c>
      <c r="B7" s="223"/>
      <c r="C7" s="223"/>
      <c r="D7" s="223"/>
      <c r="E7" s="223"/>
      <c r="F7" s="223"/>
      <c r="G7" s="223"/>
      <c r="H7" s="6"/>
    </row>
    <row r="8" spans="1:8" ht="15" customHeight="1">
      <c r="A8" s="223" t="s">
        <v>129</v>
      </c>
      <c r="B8" s="223"/>
      <c r="C8" s="223"/>
      <c r="D8" s="223"/>
      <c r="E8" s="223"/>
      <c r="F8" s="223"/>
      <c r="G8" s="223"/>
      <c r="H8" s="6"/>
    </row>
    <row r="9" spans="1:8" ht="15" customHeight="1">
      <c r="A9" s="7"/>
      <c r="B9" s="7"/>
      <c r="C9" s="8"/>
      <c r="D9" s="9"/>
      <c r="E9" s="9"/>
      <c r="F9" s="77"/>
      <c r="G9" s="10"/>
      <c r="H9" s="6"/>
    </row>
    <row r="10" spans="1:8" ht="15.75" customHeight="1">
      <c r="A10" s="221" t="s">
        <v>123</v>
      </c>
      <c r="B10" s="221"/>
      <c r="C10" s="221"/>
      <c r="D10" s="221"/>
      <c r="E10" s="221"/>
      <c r="F10" s="221"/>
      <c r="G10" s="221"/>
      <c r="H10" s="53"/>
    </row>
    <row r="11" spans="1:7" ht="15">
      <c r="A11" s="11"/>
      <c r="B11" s="11"/>
      <c r="C11" s="12"/>
      <c r="D11" s="12"/>
      <c r="E11" s="12"/>
      <c r="F11" s="12"/>
      <c r="G11" s="13" t="s">
        <v>3</v>
      </c>
    </row>
    <row r="12" spans="1:7" s="18" customFormat="1" ht="57">
      <c r="A12" s="14" t="s">
        <v>4</v>
      </c>
      <c r="B12" s="78" t="s">
        <v>98</v>
      </c>
      <c r="C12" s="79" t="s">
        <v>99</v>
      </c>
      <c r="D12" s="78" t="s">
        <v>100</v>
      </c>
      <c r="E12" s="78" t="s">
        <v>40</v>
      </c>
      <c r="F12" s="78" t="s">
        <v>41</v>
      </c>
      <c r="G12" s="17" t="s">
        <v>7</v>
      </c>
    </row>
    <row r="13" spans="1:7" s="18" customFormat="1" ht="30">
      <c r="A13" s="80" t="s">
        <v>101</v>
      </c>
      <c r="B13" s="81">
        <v>749</v>
      </c>
      <c r="C13" s="79"/>
      <c r="D13" s="78"/>
      <c r="E13" s="78"/>
      <c r="F13" s="78"/>
      <c r="G13" s="17"/>
    </row>
    <row r="14" spans="1:7" ht="15.75">
      <c r="A14" s="19" t="s">
        <v>8</v>
      </c>
      <c r="B14" s="82">
        <v>749</v>
      </c>
      <c r="C14" s="20" t="s">
        <v>9</v>
      </c>
      <c r="D14" s="20" t="s">
        <v>131</v>
      </c>
      <c r="E14" s="20"/>
      <c r="F14" s="20"/>
      <c r="G14" s="83">
        <f>G15+G20+G27+G31</f>
        <v>6915.200000000001</v>
      </c>
    </row>
    <row r="15" spans="1:7" ht="30">
      <c r="A15" s="84" t="s">
        <v>10</v>
      </c>
      <c r="B15" s="85">
        <v>749</v>
      </c>
      <c r="C15" s="86" t="s">
        <v>9</v>
      </c>
      <c r="D15" s="86" t="s">
        <v>11</v>
      </c>
      <c r="E15" s="86"/>
      <c r="F15" s="86"/>
      <c r="G15" s="87">
        <f>G16</f>
        <v>1125.4</v>
      </c>
    </row>
    <row r="16" spans="1:7" ht="15">
      <c r="A16" s="22" t="s">
        <v>54</v>
      </c>
      <c r="B16" s="81">
        <v>749</v>
      </c>
      <c r="C16" s="23" t="s">
        <v>9</v>
      </c>
      <c r="D16" s="23" t="s">
        <v>11</v>
      </c>
      <c r="E16" s="23" t="s">
        <v>55</v>
      </c>
      <c r="F16" s="23"/>
      <c r="G16" s="24">
        <f>G17</f>
        <v>1125.4</v>
      </c>
    </row>
    <row r="17" spans="1:7" ht="15">
      <c r="A17" s="25" t="s">
        <v>56</v>
      </c>
      <c r="B17" s="81">
        <v>749</v>
      </c>
      <c r="C17" s="23" t="s">
        <v>9</v>
      </c>
      <c r="D17" s="23" t="s">
        <v>11</v>
      </c>
      <c r="E17" s="23" t="s">
        <v>57</v>
      </c>
      <c r="F17" s="23"/>
      <c r="G17" s="24">
        <f>G18+G19</f>
        <v>1125.4</v>
      </c>
    </row>
    <row r="18" spans="1:7" ht="45.75" customHeight="1">
      <c r="A18" s="25" t="s">
        <v>46</v>
      </c>
      <c r="B18" s="81">
        <v>749</v>
      </c>
      <c r="C18" s="23" t="s">
        <v>9</v>
      </c>
      <c r="D18" s="23" t="s">
        <v>11</v>
      </c>
      <c r="E18" s="23" t="s">
        <v>57</v>
      </c>
      <c r="F18" s="23" t="s">
        <v>47</v>
      </c>
      <c r="G18" s="88">
        <v>1025.4</v>
      </c>
    </row>
    <row r="19" spans="1:7" ht="45.75" customHeight="1">
      <c r="A19" s="225" t="s">
        <v>155</v>
      </c>
      <c r="B19" s="81" t="s">
        <v>108</v>
      </c>
      <c r="C19" s="23" t="s">
        <v>9</v>
      </c>
      <c r="D19" s="23" t="s">
        <v>11</v>
      </c>
      <c r="E19" s="23" t="s">
        <v>154</v>
      </c>
      <c r="F19" s="23" t="s">
        <v>47</v>
      </c>
      <c r="G19" s="88">
        <v>100</v>
      </c>
    </row>
    <row r="20" spans="1:7" ht="47.25" customHeight="1">
      <c r="A20" s="80" t="s">
        <v>12</v>
      </c>
      <c r="B20" s="85">
        <v>749</v>
      </c>
      <c r="C20" s="86" t="s">
        <v>9</v>
      </c>
      <c r="D20" s="86" t="s">
        <v>13</v>
      </c>
      <c r="E20" s="86"/>
      <c r="F20" s="86"/>
      <c r="G20" s="87">
        <f>G21</f>
        <v>3865.3</v>
      </c>
    </row>
    <row r="21" spans="1:7" ht="15" customHeight="1">
      <c r="A21" s="26" t="s">
        <v>58</v>
      </c>
      <c r="B21" s="81">
        <v>749</v>
      </c>
      <c r="C21" s="23" t="s">
        <v>9</v>
      </c>
      <c r="D21" s="23" t="s">
        <v>13</v>
      </c>
      <c r="E21" s="23" t="s">
        <v>59</v>
      </c>
      <c r="F21" s="23"/>
      <c r="G21" s="24">
        <f>G22</f>
        <v>3865.3</v>
      </c>
    </row>
    <row r="22" spans="1:7" ht="15">
      <c r="A22" s="26" t="s">
        <v>60</v>
      </c>
      <c r="B22" s="81">
        <v>749</v>
      </c>
      <c r="C22" s="23" t="s">
        <v>9</v>
      </c>
      <c r="D22" s="23" t="s">
        <v>13</v>
      </c>
      <c r="E22" s="23" t="s">
        <v>61</v>
      </c>
      <c r="F22" s="23"/>
      <c r="G22" s="24">
        <f>G23+G24+G25+G26</f>
        <v>3865.3</v>
      </c>
    </row>
    <row r="23" spans="1:9" ht="46.5" customHeight="1">
      <c r="A23" s="25" t="s">
        <v>46</v>
      </c>
      <c r="B23" s="81">
        <v>749</v>
      </c>
      <c r="C23" s="23" t="s">
        <v>9</v>
      </c>
      <c r="D23" s="23" t="s">
        <v>13</v>
      </c>
      <c r="E23" s="23" t="s">
        <v>61</v>
      </c>
      <c r="F23" s="23" t="s">
        <v>47</v>
      </c>
      <c r="G23" s="88">
        <v>3395.3</v>
      </c>
      <c r="I23" s="89"/>
    </row>
    <row r="24" spans="1:9" ht="46.5" customHeight="1">
      <c r="A24" s="225" t="s">
        <v>155</v>
      </c>
      <c r="B24" s="81" t="s">
        <v>108</v>
      </c>
      <c r="C24" s="23" t="s">
        <v>9</v>
      </c>
      <c r="D24" s="23" t="s">
        <v>13</v>
      </c>
      <c r="E24" s="23" t="s">
        <v>154</v>
      </c>
      <c r="F24" s="23" t="s">
        <v>47</v>
      </c>
      <c r="G24" s="88">
        <v>60</v>
      </c>
      <c r="I24" s="89"/>
    </row>
    <row r="25" spans="1:9" ht="15">
      <c r="A25" s="90" t="s">
        <v>48</v>
      </c>
      <c r="B25" s="81">
        <v>749</v>
      </c>
      <c r="C25" s="23" t="s">
        <v>9</v>
      </c>
      <c r="D25" s="23" t="s">
        <v>13</v>
      </c>
      <c r="E25" s="23" t="s">
        <v>61</v>
      </c>
      <c r="F25" s="23" t="s">
        <v>49</v>
      </c>
      <c r="G25" s="147">
        <v>407</v>
      </c>
      <c r="I25" s="89"/>
    </row>
    <row r="26" spans="1:7" ht="15">
      <c r="A26" s="25" t="s">
        <v>62</v>
      </c>
      <c r="B26" s="81">
        <v>749</v>
      </c>
      <c r="C26" s="23" t="s">
        <v>9</v>
      </c>
      <c r="D26" s="23" t="s">
        <v>13</v>
      </c>
      <c r="E26" s="23" t="s">
        <v>61</v>
      </c>
      <c r="F26" s="23" t="s">
        <v>63</v>
      </c>
      <c r="G26" s="88">
        <v>3</v>
      </c>
    </row>
    <row r="27" spans="1:7" ht="15.75" customHeight="1">
      <c r="A27" s="91" t="s">
        <v>14</v>
      </c>
      <c r="B27" s="85">
        <v>749</v>
      </c>
      <c r="C27" s="86" t="s">
        <v>9</v>
      </c>
      <c r="D27" s="86" t="s">
        <v>15</v>
      </c>
      <c r="E27" s="86"/>
      <c r="F27" s="86"/>
      <c r="G27" s="87">
        <f>G28</f>
        <v>20.8</v>
      </c>
    </row>
    <row r="28" spans="1:7" ht="29.25" customHeight="1">
      <c r="A28" s="26" t="s">
        <v>64</v>
      </c>
      <c r="B28" s="81">
        <v>749</v>
      </c>
      <c r="C28" s="23" t="s">
        <v>9</v>
      </c>
      <c r="D28" s="23" t="s">
        <v>15</v>
      </c>
      <c r="E28" s="23" t="s">
        <v>65</v>
      </c>
      <c r="F28" s="23"/>
      <c r="G28" s="24">
        <f>G29</f>
        <v>20.8</v>
      </c>
    </row>
    <row r="29" spans="1:7" ht="30">
      <c r="A29" s="26" t="s">
        <v>66</v>
      </c>
      <c r="B29" s="81">
        <v>749</v>
      </c>
      <c r="C29" s="23" t="s">
        <v>9</v>
      </c>
      <c r="D29" s="23" t="s">
        <v>15</v>
      </c>
      <c r="E29" s="23" t="s">
        <v>67</v>
      </c>
      <c r="F29" s="23"/>
      <c r="G29" s="24">
        <f>G30</f>
        <v>20.8</v>
      </c>
    </row>
    <row r="30" spans="1:7" ht="15">
      <c r="A30" s="25" t="s">
        <v>62</v>
      </c>
      <c r="B30" s="81">
        <v>749</v>
      </c>
      <c r="C30" s="23" t="s">
        <v>9</v>
      </c>
      <c r="D30" s="23" t="s">
        <v>15</v>
      </c>
      <c r="E30" s="23" t="s">
        <v>67</v>
      </c>
      <c r="F30" s="23" t="s">
        <v>63</v>
      </c>
      <c r="G30" s="88">
        <v>20.8</v>
      </c>
    </row>
    <row r="31" spans="1:7" ht="15">
      <c r="A31" s="80" t="s">
        <v>16</v>
      </c>
      <c r="B31" s="85">
        <v>749</v>
      </c>
      <c r="C31" s="86" t="s">
        <v>9</v>
      </c>
      <c r="D31" s="86" t="s">
        <v>17</v>
      </c>
      <c r="E31" s="86"/>
      <c r="F31" s="86"/>
      <c r="G31" s="87">
        <f>G32+G35+G37+G42</f>
        <v>1903.7</v>
      </c>
    </row>
    <row r="32" spans="1:7" ht="45">
      <c r="A32" s="92" t="s">
        <v>50</v>
      </c>
      <c r="B32" s="81">
        <v>749</v>
      </c>
      <c r="C32" s="23" t="s">
        <v>9</v>
      </c>
      <c r="D32" s="23" t="s">
        <v>17</v>
      </c>
      <c r="E32" s="23" t="s">
        <v>51</v>
      </c>
      <c r="F32" s="40"/>
      <c r="G32" s="41">
        <f>G33</f>
        <v>33</v>
      </c>
    </row>
    <row r="33" spans="1:7" ht="34.5" customHeight="1">
      <c r="A33" s="92" t="s">
        <v>52</v>
      </c>
      <c r="B33" s="81">
        <v>749</v>
      </c>
      <c r="C33" s="23" t="s">
        <v>9</v>
      </c>
      <c r="D33" s="23" t="s">
        <v>17</v>
      </c>
      <c r="E33" s="23" t="s">
        <v>53</v>
      </c>
      <c r="F33" s="93"/>
      <c r="G33" s="33">
        <f>G34</f>
        <v>33</v>
      </c>
    </row>
    <row r="34" spans="1:7" ht="15">
      <c r="A34" s="90" t="s">
        <v>48</v>
      </c>
      <c r="B34" s="81">
        <v>749</v>
      </c>
      <c r="C34" s="23" t="s">
        <v>9</v>
      </c>
      <c r="D34" s="23" t="s">
        <v>17</v>
      </c>
      <c r="E34" s="23" t="s">
        <v>53</v>
      </c>
      <c r="F34" s="23" t="s">
        <v>49</v>
      </c>
      <c r="G34" s="94">
        <v>33</v>
      </c>
    </row>
    <row r="35" spans="1:7" ht="15">
      <c r="A35" s="90" t="s">
        <v>141</v>
      </c>
      <c r="B35" s="81" t="s">
        <v>108</v>
      </c>
      <c r="C35" s="23" t="s">
        <v>9</v>
      </c>
      <c r="D35" s="23" t="s">
        <v>17</v>
      </c>
      <c r="E35" s="23" t="s">
        <v>142</v>
      </c>
      <c r="F35" s="23"/>
      <c r="G35" s="200">
        <f>G36</f>
        <v>546</v>
      </c>
    </row>
    <row r="36" spans="1:7" ht="30">
      <c r="A36" s="90" t="s">
        <v>146</v>
      </c>
      <c r="B36" s="81" t="s">
        <v>108</v>
      </c>
      <c r="C36" s="23" t="s">
        <v>9</v>
      </c>
      <c r="D36" s="23" t="s">
        <v>17</v>
      </c>
      <c r="E36" s="23" t="s">
        <v>142</v>
      </c>
      <c r="F36" s="23" t="s">
        <v>49</v>
      </c>
      <c r="G36" s="200">
        <v>546</v>
      </c>
    </row>
    <row r="37" spans="1:7" ht="16.5" customHeight="1">
      <c r="A37" s="95" t="s">
        <v>75</v>
      </c>
      <c r="B37" s="81">
        <v>749</v>
      </c>
      <c r="C37" s="23" t="s">
        <v>9</v>
      </c>
      <c r="D37" s="23" t="s">
        <v>17</v>
      </c>
      <c r="E37" s="23" t="s">
        <v>76</v>
      </c>
      <c r="F37" s="23"/>
      <c r="G37" s="24">
        <f>G38+G40</f>
        <v>1319.7</v>
      </c>
    </row>
    <row r="38" spans="1:7" ht="16.5" customHeight="1">
      <c r="A38" s="95" t="s">
        <v>83</v>
      </c>
      <c r="B38" s="81">
        <v>749</v>
      </c>
      <c r="C38" s="23" t="s">
        <v>9</v>
      </c>
      <c r="D38" s="23" t="s">
        <v>17</v>
      </c>
      <c r="E38" s="23" t="s">
        <v>84</v>
      </c>
      <c r="F38" s="23"/>
      <c r="G38" s="24">
        <f>G39</f>
        <v>1319.7</v>
      </c>
    </row>
    <row r="39" spans="1:7" ht="18" customHeight="1">
      <c r="A39" s="90" t="s">
        <v>48</v>
      </c>
      <c r="B39" s="81">
        <v>749</v>
      </c>
      <c r="C39" s="23" t="s">
        <v>9</v>
      </c>
      <c r="D39" s="23" t="s">
        <v>17</v>
      </c>
      <c r="E39" s="23" t="s">
        <v>84</v>
      </c>
      <c r="F39" s="23" t="s">
        <v>49</v>
      </c>
      <c r="G39" s="147">
        <v>1319.7</v>
      </c>
    </row>
    <row r="40" spans="1:7" ht="18" customHeight="1">
      <c r="A40" s="90" t="s">
        <v>138</v>
      </c>
      <c r="B40" s="81" t="s">
        <v>108</v>
      </c>
      <c r="C40" s="23" t="s">
        <v>9</v>
      </c>
      <c r="D40" s="23" t="s">
        <v>17</v>
      </c>
      <c r="E40" s="23" t="s">
        <v>130</v>
      </c>
      <c r="F40" s="23"/>
      <c r="G40" s="155">
        <f>G41</f>
        <v>0</v>
      </c>
    </row>
    <row r="41" spans="1:7" ht="18" customHeight="1">
      <c r="A41" s="90" t="s">
        <v>48</v>
      </c>
      <c r="B41" s="81" t="s">
        <v>108</v>
      </c>
      <c r="C41" s="23" t="s">
        <v>9</v>
      </c>
      <c r="D41" s="23" t="s">
        <v>17</v>
      </c>
      <c r="E41" s="23" t="s">
        <v>130</v>
      </c>
      <c r="F41" s="23" t="s">
        <v>49</v>
      </c>
      <c r="G41" s="147">
        <v>0</v>
      </c>
    </row>
    <row r="42" spans="1:7" ht="15.75" customHeight="1">
      <c r="A42" s="36" t="s">
        <v>92</v>
      </c>
      <c r="B42" s="81">
        <v>749</v>
      </c>
      <c r="C42" s="23" t="s">
        <v>9</v>
      </c>
      <c r="D42" s="23" t="s">
        <v>17</v>
      </c>
      <c r="E42" s="40" t="s">
        <v>93</v>
      </c>
      <c r="F42" s="23"/>
      <c r="G42" s="24">
        <f>G43</f>
        <v>5</v>
      </c>
    </row>
    <row r="43" spans="1:7" ht="36" customHeight="1">
      <c r="A43" s="96" t="s">
        <v>102</v>
      </c>
      <c r="B43" s="81">
        <v>749</v>
      </c>
      <c r="C43" s="23" t="s">
        <v>9</v>
      </c>
      <c r="D43" s="23" t="s">
        <v>17</v>
      </c>
      <c r="E43" s="40" t="s">
        <v>95</v>
      </c>
      <c r="F43" s="23"/>
      <c r="G43" s="24">
        <f>G44</f>
        <v>5</v>
      </c>
    </row>
    <row r="44" spans="1:7" ht="15.75" customHeight="1">
      <c r="A44" s="90" t="s">
        <v>48</v>
      </c>
      <c r="B44" s="81">
        <v>749</v>
      </c>
      <c r="C44" s="23" t="s">
        <v>9</v>
      </c>
      <c r="D44" s="23" t="s">
        <v>17</v>
      </c>
      <c r="E44" s="40" t="s">
        <v>95</v>
      </c>
      <c r="F44" s="23" t="s">
        <v>49</v>
      </c>
      <c r="G44" s="88">
        <v>5</v>
      </c>
    </row>
    <row r="45" spans="1:7" ht="18.75" customHeight="1">
      <c r="A45" s="19" t="s">
        <v>18</v>
      </c>
      <c r="B45" s="82">
        <v>749</v>
      </c>
      <c r="C45" s="27" t="s">
        <v>11</v>
      </c>
      <c r="D45" s="181" t="s">
        <v>131</v>
      </c>
      <c r="E45" s="28"/>
      <c r="F45" s="28"/>
      <c r="G45" s="97">
        <f>G46</f>
        <v>241.60000000000002</v>
      </c>
    </row>
    <row r="46" spans="1:7" ht="15.75" customHeight="1">
      <c r="A46" s="98" t="s">
        <v>19</v>
      </c>
      <c r="B46" s="85">
        <v>749</v>
      </c>
      <c r="C46" s="99" t="s">
        <v>11</v>
      </c>
      <c r="D46" s="100" t="s">
        <v>20</v>
      </c>
      <c r="E46" s="100"/>
      <c r="F46" s="101"/>
      <c r="G46" s="102">
        <f>G47</f>
        <v>241.60000000000002</v>
      </c>
    </row>
    <row r="47" spans="1:7" ht="29.25" customHeight="1">
      <c r="A47" s="103" t="s">
        <v>42</v>
      </c>
      <c r="B47" s="81">
        <v>749</v>
      </c>
      <c r="C47" s="37" t="s">
        <v>11</v>
      </c>
      <c r="D47" s="23" t="s">
        <v>20</v>
      </c>
      <c r="E47" s="23" t="s">
        <v>43</v>
      </c>
      <c r="F47" s="104"/>
      <c r="G47" s="33">
        <f>G48</f>
        <v>241.60000000000002</v>
      </c>
    </row>
    <row r="48" spans="1:7" ht="29.25" customHeight="1">
      <c r="A48" s="105" t="s">
        <v>44</v>
      </c>
      <c r="B48" s="81">
        <v>749</v>
      </c>
      <c r="C48" s="37" t="s">
        <v>11</v>
      </c>
      <c r="D48" s="23" t="s">
        <v>20</v>
      </c>
      <c r="E48" s="23" t="s">
        <v>45</v>
      </c>
      <c r="F48" s="40"/>
      <c r="G48" s="41">
        <f>G49+G50</f>
        <v>241.60000000000002</v>
      </c>
    </row>
    <row r="49" spans="1:7" ht="28.5" customHeight="1">
      <c r="A49" s="25" t="s">
        <v>46</v>
      </c>
      <c r="B49" s="81">
        <v>749</v>
      </c>
      <c r="C49" s="37" t="s">
        <v>11</v>
      </c>
      <c r="D49" s="23" t="s">
        <v>20</v>
      </c>
      <c r="E49" s="23" t="s">
        <v>45</v>
      </c>
      <c r="F49" s="40" t="s">
        <v>47</v>
      </c>
      <c r="G49" s="147">
        <v>232.8</v>
      </c>
    </row>
    <row r="50" spans="1:7" ht="15.75" customHeight="1">
      <c r="A50" s="90" t="s">
        <v>48</v>
      </c>
      <c r="B50" s="81">
        <v>749</v>
      </c>
      <c r="C50" s="37" t="s">
        <v>11</v>
      </c>
      <c r="D50" s="23" t="s">
        <v>20</v>
      </c>
      <c r="E50" s="23" t="s">
        <v>45</v>
      </c>
      <c r="F50" s="40" t="s">
        <v>49</v>
      </c>
      <c r="G50" s="147">
        <v>8.8</v>
      </c>
    </row>
    <row r="51" spans="1:7" ht="30" customHeight="1">
      <c r="A51" s="34" t="s">
        <v>21</v>
      </c>
      <c r="B51" s="82">
        <v>749</v>
      </c>
      <c r="C51" s="35" t="s">
        <v>20</v>
      </c>
      <c r="D51" s="20" t="s">
        <v>131</v>
      </c>
      <c r="E51" s="20"/>
      <c r="F51" s="20"/>
      <c r="G51" s="83">
        <f>G52+G56</f>
        <v>10</v>
      </c>
    </row>
    <row r="52" spans="1:7" ht="29.25" customHeight="1">
      <c r="A52" s="84" t="s">
        <v>133</v>
      </c>
      <c r="B52" s="85">
        <v>749</v>
      </c>
      <c r="C52" s="86" t="s">
        <v>20</v>
      </c>
      <c r="D52" s="86" t="s">
        <v>35</v>
      </c>
      <c r="E52" s="86"/>
      <c r="F52" s="86"/>
      <c r="G52" s="87">
        <f>G53</f>
        <v>5</v>
      </c>
    </row>
    <row r="53" spans="1:7" ht="15" customHeight="1">
      <c r="A53" s="22" t="s">
        <v>71</v>
      </c>
      <c r="B53" s="81">
        <v>749</v>
      </c>
      <c r="C53" s="23" t="s">
        <v>20</v>
      </c>
      <c r="D53" s="23" t="s">
        <v>35</v>
      </c>
      <c r="E53" s="40" t="s">
        <v>72</v>
      </c>
      <c r="F53" s="23"/>
      <c r="G53" s="24">
        <f>G54</f>
        <v>5</v>
      </c>
    </row>
    <row r="54" spans="1:7" ht="28.5" customHeight="1">
      <c r="A54" s="22" t="s">
        <v>73</v>
      </c>
      <c r="B54" s="81">
        <v>749</v>
      </c>
      <c r="C54" s="23" t="s">
        <v>20</v>
      </c>
      <c r="D54" s="23" t="s">
        <v>35</v>
      </c>
      <c r="E54" s="40" t="s">
        <v>74</v>
      </c>
      <c r="F54" s="23"/>
      <c r="G54" s="24">
        <f>G55</f>
        <v>5</v>
      </c>
    </row>
    <row r="55" spans="1:7" ht="16.5" customHeight="1">
      <c r="A55" s="90" t="s">
        <v>48</v>
      </c>
      <c r="B55" s="81">
        <v>749</v>
      </c>
      <c r="C55" s="23" t="s">
        <v>20</v>
      </c>
      <c r="D55" s="23" t="s">
        <v>35</v>
      </c>
      <c r="E55" s="40" t="s">
        <v>74</v>
      </c>
      <c r="F55" s="23" t="s">
        <v>49</v>
      </c>
      <c r="G55" s="88">
        <v>5</v>
      </c>
    </row>
    <row r="56" spans="1:7" ht="30.75" customHeight="1">
      <c r="A56" s="106" t="s">
        <v>23</v>
      </c>
      <c r="B56" s="85">
        <v>749</v>
      </c>
      <c r="C56" s="107" t="s">
        <v>20</v>
      </c>
      <c r="D56" s="86" t="s">
        <v>24</v>
      </c>
      <c r="E56" s="86"/>
      <c r="F56" s="86"/>
      <c r="G56" s="87">
        <f>G57</f>
        <v>5</v>
      </c>
    </row>
    <row r="57" spans="1:7" ht="46.5" customHeight="1">
      <c r="A57" s="96" t="s">
        <v>103</v>
      </c>
      <c r="B57" s="81">
        <v>749</v>
      </c>
      <c r="C57" s="37" t="s">
        <v>20</v>
      </c>
      <c r="D57" s="23" t="s">
        <v>24</v>
      </c>
      <c r="E57" s="40" t="s">
        <v>96</v>
      </c>
      <c r="F57" s="23"/>
      <c r="G57" s="24">
        <f>G58</f>
        <v>5</v>
      </c>
    </row>
    <row r="58" spans="1:7" ht="15" customHeight="1">
      <c r="A58" s="90" t="s">
        <v>48</v>
      </c>
      <c r="B58" s="81">
        <v>749</v>
      </c>
      <c r="C58" s="37" t="s">
        <v>20</v>
      </c>
      <c r="D58" s="23" t="s">
        <v>24</v>
      </c>
      <c r="E58" s="40" t="s">
        <v>96</v>
      </c>
      <c r="F58" s="23" t="s">
        <v>49</v>
      </c>
      <c r="G58" s="88">
        <v>5</v>
      </c>
    </row>
    <row r="59" spans="1:7" ht="32.25" customHeight="1">
      <c r="A59" s="19" t="s">
        <v>25</v>
      </c>
      <c r="B59" s="82">
        <v>749</v>
      </c>
      <c r="C59" s="27" t="s">
        <v>13</v>
      </c>
      <c r="D59" s="181" t="s">
        <v>131</v>
      </c>
      <c r="E59" s="28"/>
      <c r="F59" s="28"/>
      <c r="G59" s="97">
        <f>G60+G63</f>
        <v>4096</v>
      </c>
    </row>
    <row r="60" spans="1:7" ht="32.25" customHeight="1">
      <c r="A60" s="176" t="s">
        <v>137</v>
      </c>
      <c r="B60" s="168" t="s">
        <v>108</v>
      </c>
      <c r="C60" s="169" t="s">
        <v>13</v>
      </c>
      <c r="D60" s="170" t="s">
        <v>28</v>
      </c>
      <c r="E60" s="171"/>
      <c r="F60" s="171"/>
      <c r="G60" s="172">
        <f>G61</f>
        <v>0</v>
      </c>
    </row>
    <row r="61" spans="1:7" ht="32.25" customHeight="1">
      <c r="A61" s="176" t="s">
        <v>139</v>
      </c>
      <c r="B61" s="186" t="s">
        <v>108</v>
      </c>
      <c r="C61" s="187" t="s">
        <v>13</v>
      </c>
      <c r="D61" s="170" t="s">
        <v>28</v>
      </c>
      <c r="E61" s="171" t="s">
        <v>125</v>
      </c>
      <c r="F61" s="171"/>
      <c r="G61" s="188">
        <f>G62</f>
        <v>0</v>
      </c>
    </row>
    <row r="62" spans="1:7" ht="32.25" customHeight="1">
      <c r="A62" s="90" t="s">
        <v>48</v>
      </c>
      <c r="B62" s="186" t="s">
        <v>108</v>
      </c>
      <c r="C62" s="187" t="s">
        <v>13</v>
      </c>
      <c r="D62" s="170" t="s">
        <v>28</v>
      </c>
      <c r="E62" s="171" t="s">
        <v>125</v>
      </c>
      <c r="F62" s="171" t="s">
        <v>49</v>
      </c>
      <c r="G62" s="173">
        <v>0</v>
      </c>
    </row>
    <row r="63" spans="1:7" ht="15.75" customHeight="1">
      <c r="A63" s="80" t="s">
        <v>26</v>
      </c>
      <c r="B63" s="85">
        <v>749</v>
      </c>
      <c r="C63" s="99" t="s">
        <v>13</v>
      </c>
      <c r="D63" s="100" t="s">
        <v>22</v>
      </c>
      <c r="E63" s="100"/>
      <c r="F63" s="101"/>
      <c r="G63" s="102">
        <f>G64</f>
        <v>4096</v>
      </c>
    </row>
    <row r="64" spans="1:7" s="108" customFormat="1" ht="15">
      <c r="A64" s="39" t="s">
        <v>75</v>
      </c>
      <c r="B64" s="81">
        <v>749</v>
      </c>
      <c r="C64" s="31" t="s">
        <v>13</v>
      </c>
      <c r="D64" s="32" t="s">
        <v>22</v>
      </c>
      <c r="E64" s="23" t="s">
        <v>76</v>
      </c>
      <c r="F64" s="104"/>
      <c r="G64" s="33">
        <f>G65</f>
        <v>4096</v>
      </c>
    </row>
    <row r="65" spans="1:7" s="108" customFormat="1" ht="30">
      <c r="A65" s="25" t="s">
        <v>81</v>
      </c>
      <c r="B65" s="81">
        <v>749</v>
      </c>
      <c r="C65" s="37" t="s">
        <v>13</v>
      </c>
      <c r="D65" s="23" t="s">
        <v>22</v>
      </c>
      <c r="E65" s="23" t="s">
        <v>82</v>
      </c>
      <c r="F65" s="40"/>
      <c r="G65" s="41">
        <f>G66</f>
        <v>4096</v>
      </c>
    </row>
    <row r="66" spans="1:7" s="108" customFormat="1" ht="16.5" customHeight="1">
      <c r="A66" s="90" t="s">
        <v>48</v>
      </c>
      <c r="B66" s="81">
        <v>749</v>
      </c>
      <c r="C66" s="37" t="s">
        <v>13</v>
      </c>
      <c r="D66" s="23" t="s">
        <v>22</v>
      </c>
      <c r="E66" s="23" t="s">
        <v>82</v>
      </c>
      <c r="F66" s="40" t="s">
        <v>49</v>
      </c>
      <c r="G66" s="109">
        <v>4096</v>
      </c>
    </row>
    <row r="67" spans="1:7" s="108" customFormat="1" ht="16.5" customHeight="1">
      <c r="A67" s="185" t="s">
        <v>135</v>
      </c>
      <c r="B67" s="163" t="s">
        <v>108</v>
      </c>
      <c r="C67" s="164" t="s">
        <v>13</v>
      </c>
      <c r="D67" s="165" t="s">
        <v>120</v>
      </c>
      <c r="E67" s="165"/>
      <c r="F67" s="166"/>
      <c r="G67" s="167">
        <f>G68</f>
        <v>5</v>
      </c>
    </row>
    <row r="68" spans="1:7" s="108" customFormat="1" ht="35.25" customHeight="1">
      <c r="A68" s="25" t="s">
        <v>118</v>
      </c>
      <c r="B68" s="81" t="s">
        <v>108</v>
      </c>
      <c r="C68" s="37" t="s">
        <v>13</v>
      </c>
      <c r="D68" s="23" t="s">
        <v>120</v>
      </c>
      <c r="E68" s="23" t="s">
        <v>119</v>
      </c>
      <c r="F68" s="40"/>
      <c r="G68" s="109">
        <f>G69</f>
        <v>5</v>
      </c>
    </row>
    <row r="69" spans="1:7" s="108" customFormat="1" ht="16.5" customHeight="1">
      <c r="A69" s="90" t="s">
        <v>48</v>
      </c>
      <c r="B69" s="81" t="s">
        <v>108</v>
      </c>
      <c r="C69" s="37" t="s">
        <v>13</v>
      </c>
      <c r="D69" s="23" t="s">
        <v>120</v>
      </c>
      <c r="E69" s="23" t="s">
        <v>119</v>
      </c>
      <c r="F69" s="40" t="s">
        <v>49</v>
      </c>
      <c r="G69" s="109">
        <v>5</v>
      </c>
    </row>
    <row r="70" spans="1:7" s="108" customFormat="1" ht="15.75">
      <c r="A70" s="38" t="s">
        <v>27</v>
      </c>
      <c r="B70" s="82">
        <v>749</v>
      </c>
      <c r="C70" s="20" t="s">
        <v>28</v>
      </c>
      <c r="D70" s="20" t="s">
        <v>131</v>
      </c>
      <c r="E70" s="20"/>
      <c r="F70" s="20"/>
      <c r="G70" s="83">
        <f>G71+G75</f>
        <v>1280</v>
      </c>
    </row>
    <row r="71" spans="1:7" s="108" customFormat="1" ht="14.25" customHeight="1">
      <c r="A71" s="148" t="s">
        <v>29</v>
      </c>
      <c r="B71" s="149">
        <v>749</v>
      </c>
      <c r="C71" s="150" t="s">
        <v>28</v>
      </c>
      <c r="D71" s="150" t="s">
        <v>11</v>
      </c>
      <c r="E71" s="150"/>
      <c r="F71" s="150"/>
      <c r="G71" s="151">
        <f>G72</f>
        <v>0</v>
      </c>
    </row>
    <row r="72" spans="1:7" s="110" customFormat="1" ht="21.75" customHeight="1">
      <c r="A72" s="152" t="s">
        <v>75</v>
      </c>
      <c r="B72" s="153">
        <v>749</v>
      </c>
      <c r="C72" s="154" t="s">
        <v>28</v>
      </c>
      <c r="D72" s="154" t="s">
        <v>11</v>
      </c>
      <c r="E72" s="154" t="s">
        <v>76</v>
      </c>
      <c r="F72" s="154"/>
      <c r="G72" s="155">
        <f>G73</f>
        <v>0</v>
      </c>
    </row>
    <row r="73" spans="1:7" s="111" customFormat="1" ht="21" customHeight="1">
      <c r="A73" s="152" t="s">
        <v>104</v>
      </c>
      <c r="B73" s="153">
        <v>749</v>
      </c>
      <c r="C73" s="154" t="s">
        <v>28</v>
      </c>
      <c r="D73" s="154" t="s">
        <v>11</v>
      </c>
      <c r="E73" s="154" t="s">
        <v>105</v>
      </c>
      <c r="F73" s="154"/>
      <c r="G73" s="155">
        <f>G74</f>
        <v>0</v>
      </c>
    </row>
    <row r="74" spans="1:7" s="111" customFormat="1" ht="18" customHeight="1">
      <c r="A74" s="156" t="s">
        <v>48</v>
      </c>
      <c r="B74" s="153">
        <v>749</v>
      </c>
      <c r="C74" s="154" t="s">
        <v>28</v>
      </c>
      <c r="D74" s="154" t="s">
        <v>11</v>
      </c>
      <c r="E74" s="154" t="s">
        <v>105</v>
      </c>
      <c r="F74" s="154" t="s">
        <v>49</v>
      </c>
      <c r="G74" s="147"/>
    </row>
    <row r="75" spans="1:7" s="113" customFormat="1" ht="15">
      <c r="A75" s="112" t="s">
        <v>30</v>
      </c>
      <c r="B75" s="85">
        <v>749</v>
      </c>
      <c r="C75" s="86" t="s">
        <v>28</v>
      </c>
      <c r="D75" s="86" t="s">
        <v>20</v>
      </c>
      <c r="E75" s="86"/>
      <c r="F75" s="86"/>
      <c r="G75" s="87">
        <f>G76</f>
        <v>1280</v>
      </c>
    </row>
    <row r="76" spans="1:7" s="113" customFormat="1" ht="15">
      <c r="A76" s="114" t="s">
        <v>75</v>
      </c>
      <c r="B76" s="81">
        <v>749</v>
      </c>
      <c r="C76" s="23" t="s">
        <v>28</v>
      </c>
      <c r="D76" s="23" t="s">
        <v>20</v>
      </c>
      <c r="E76" s="23" t="s">
        <v>76</v>
      </c>
      <c r="F76" s="23"/>
      <c r="G76" s="24">
        <f>G77+G79</f>
        <v>1280</v>
      </c>
    </row>
    <row r="77" spans="1:7" s="113" customFormat="1" ht="15">
      <c r="A77" s="114" t="s">
        <v>77</v>
      </c>
      <c r="B77" s="81">
        <v>749</v>
      </c>
      <c r="C77" s="23" t="s">
        <v>28</v>
      </c>
      <c r="D77" s="23" t="s">
        <v>20</v>
      </c>
      <c r="E77" s="23" t="s">
        <v>78</v>
      </c>
      <c r="F77" s="23"/>
      <c r="G77" s="24">
        <f>G78</f>
        <v>1200</v>
      </c>
    </row>
    <row r="78" spans="1:7" s="113" customFormat="1" ht="15">
      <c r="A78" s="90" t="s">
        <v>48</v>
      </c>
      <c r="B78" s="81">
        <v>749</v>
      </c>
      <c r="C78" s="23" t="s">
        <v>28</v>
      </c>
      <c r="D78" s="23" t="s">
        <v>20</v>
      </c>
      <c r="E78" s="23" t="s">
        <v>149</v>
      </c>
      <c r="F78" s="23" t="s">
        <v>49</v>
      </c>
      <c r="G78" s="88">
        <v>1200</v>
      </c>
    </row>
    <row r="79" spans="1:7" s="113" customFormat="1" ht="15">
      <c r="A79" s="114" t="s">
        <v>79</v>
      </c>
      <c r="B79" s="81">
        <v>749</v>
      </c>
      <c r="C79" s="23" t="s">
        <v>28</v>
      </c>
      <c r="D79" s="23" t="s">
        <v>20</v>
      </c>
      <c r="E79" s="23" t="s">
        <v>80</v>
      </c>
      <c r="F79" s="23"/>
      <c r="G79" s="24">
        <f>G80</f>
        <v>80</v>
      </c>
    </row>
    <row r="80" spans="1:7" s="113" customFormat="1" ht="15">
      <c r="A80" s="90" t="s">
        <v>48</v>
      </c>
      <c r="B80" s="81">
        <v>749</v>
      </c>
      <c r="C80" s="23" t="s">
        <v>28</v>
      </c>
      <c r="D80" s="23" t="s">
        <v>20</v>
      </c>
      <c r="E80" s="23" t="s">
        <v>80</v>
      </c>
      <c r="F80" s="23" t="s">
        <v>49</v>
      </c>
      <c r="G80" s="88">
        <v>80</v>
      </c>
    </row>
    <row r="81" spans="1:7" s="113" customFormat="1" ht="27.75" customHeight="1">
      <c r="A81" s="43" t="s">
        <v>31</v>
      </c>
      <c r="B81" s="115">
        <v>749</v>
      </c>
      <c r="C81" s="44" t="s">
        <v>32</v>
      </c>
      <c r="D81" s="44" t="s">
        <v>131</v>
      </c>
      <c r="E81" s="44"/>
      <c r="F81" s="44"/>
      <c r="G81" s="116">
        <f>G82</f>
        <v>172</v>
      </c>
    </row>
    <row r="82" spans="1:7" s="113" customFormat="1" ht="25.5" customHeight="1">
      <c r="A82" s="117" t="s">
        <v>106</v>
      </c>
      <c r="B82" s="85">
        <v>749</v>
      </c>
      <c r="C82" s="86" t="s">
        <v>32</v>
      </c>
      <c r="D82" s="86" t="s">
        <v>9</v>
      </c>
      <c r="E82" s="86"/>
      <c r="F82" s="86"/>
      <c r="G82" s="87">
        <f>G83</f>
        <v>172</v>
      </c>
    </row>
    <row r="83" spans="1:7" s="113" customFormat="1" ht="15.75" customHeight="1">
      <c r="A83" s="42" t="s">
        <v>85</v>
      </c>
      <c r="B83" s="81">
        <v>749</v>
      </c>
      <c r="C83" s="23" t="s">
        <v>32</v>
      </c>
      <c r="D83" s="23" t="s">
        <v>9</v>
      </c>
      <c r="E83" s="23" t="s">
        <v>86</v>
      </c>
      <c r="F83" s="23"/>
      <c r="G83" s="24">
        <f>G84</f>
        <v>172</v>
      </c>
    </row>
    <row r="84" spans="1:7" s="113" customFormat="1" ht="35.25" customHeight="1">
      <c r="A84" s="90" t="s">
        <v>48</v>
      </c>
      <c r="B84" s="81">
        <v>749</v>
      </c>
      <c r="C84" s="23" t="s">
        <v>32</v>
      </c>
      <c r="D84" s="23" t="s">
        <v>9</v>
      </c>
      <c r="E84" s="23" t="s">
        <v>86</v>
      </c>
      <c r="F84" s="23" t="s">
        <v>49</v>
      </c>
      <c r="G84" s="88">
        <v>172</v>
      </c>
    </row>
    <row r="85" spans="1:7" s="113" customFormat="1" ht="15.75">
      <c r="A85" s="46" t="s">
        <v>34</v>
      </c>
      <c r="B85" s="82">
        <v>749</v>
      </c>
      <c r="C85" s="20" t="s">
        <v>35</v>
      </c>
      <c r="D85" s="20" t="s">
        <v>131</v>
      </c>
      <c r="E85" s="20"/>
      <c r="F85" s="20"/>
      <c r="G85" s="83">
        <f>G86+G90</f>
        <v>317.8</v>
      </c>
    </row>
    <row r="86" spans="1:7" s="113" customFormat="1" ht="15">
      <c r="A86" s="80" t="s">
        <v>36</v>
      </c>
      <c r="B86" s="85">
        <v>749</v>
      </c>
      <c r="C86" s="118" t="s">
        <v>35</v>
      </c>
      <c r="D86" s="118" t="s">
        <v>9</v>
      </c>
      <c r="E86" s="118"/>
      <c r="F86" s="118"/>
      <c r="G86" s="87">
        <f>G87</f>
        <v>181.8</v>
      </c>
    </row>
    <row r="87" spans="1:7" s="113" customFormat="1" ht="30" customHeight="1">
      <c r="A87" s="25" t="s">
        <v>64</v>
      </c>
      <c r="B87" s="81">
        <v>749</v>
      </c>
      <c r="C87" s="47" t="s">
        <v>35</v>
      </c>
      <c r="D87" s="47" t="s">
        <v>9</v>
      </c>
      <c r="E87" s="47" t="s">
        <v>65</v>
      </c>
      <c r="F87" s="47"/>
      <c r="G87" s="24">
        <f>G88</f>
        <v>181.8</v>
      </c>
    </row>
    <row r="88" spans="1:7" s="113" customFormat="1" ht="17.25" customHeight="1">
      <c r="A88" s="25" t="s">
        <v>68</v>
      </c>
      <c r="B88" s="81">
        <v>749</v>
      </c>
      <c r="C88" s="47" t="s">
        <v>35</v>
      </c>
      <c r="D88" s="47" t="s">
        <v>9</v>
      </c>
      <c r="E88" s="47" t="s">
        <v>114</v>
      </c>
      <c r="F88" s="47"/>
      <c r="G88" s="24">
        <f>G89</f>
        <v>181.8</v>
      </c>
    </row>
    <row r="89" spans="1:7" s="113" customFormat="1" ht="15.75" customHeight="1">
      <c r="A89" s="111" t="s">
        <v>69</v>
      </c>
      <c r="B89" s="81">
        <v>749</v>
      </c>
      <c r="C89" s="47" t="s">
        <v>35</v>
      </c>
      <c r="D89" s="47" t="s">
        <v>9</v>
      </c>
      <c r="E89" s="47" t="s">
        <v>114</v>
      </c>
      <c r="F89" s="47" t="s">
        <v>70</v>
      </c>
      <c r="G89" s="88">
        <v>181.8</v>
      </c>
    </row>
    <row r="90" spans="1:7" s="113" customFormat="1" ht="15.75" customHeight="1">
      <c r="A90" s="80" t="s">
        <v>37</v>
      </c>
      <c r="B90" s="85">
        <v>749</v>
      </c>
      <c r="C90" s="118" t="s">
        <v>35</v>
      </c>
      <c r="D90" s="118" t="s">
        <v>20</v>
      </c>
      <c r="E90" s="118"/>
      <c r="F90" s="118"/>
      <c r="G90" s="87">
        <f>G92+G93</f>
        <v>136</v>
      </c>
    </row>
    <row r="91" spans="1:7" s="113" customFormat="1" ht="15.75" customHeight="1">
      <c r="A91" s="80" t="s">
        <v>143</v>
      </c>
      <c r="B91" s="85" t="s">
        <v>108</v>
      </c>
      <c r="C91" s="118" t="s">
        <v>35</v>
      </c>
      <c r="D91" s="118" t="s">
        <v>20</v>
      </c>
      <c r="E91" s="118" t="s">
        <v>144</v>
      </c>
      <c r="F91" s="118"/>
      <c r="G91" s="87"/>
    </row>
    <row r="92" spans="1:7" s="113" customFormat="1" ht="15.75" customHeight="1">
      <c r="A92" s="25" t="s">
        <v>145</v>
      </c>
      <c r="B92" s="201" t="s">
        <v>108</v>
      </c>
      <c r="C92" s="47" t="s">
        <v>35</v>
      </c>
      <c r="D92" s="47" t="s">
        <v>20</v>
      </c>
      <c r="E92" s="47" t="s">
        <v>144</v>
      </c>
      <c r="F92" s="47" t="s">
        <v>49</v>
      </c>
      <c r="G92" s="202">
        <v>46</v>
      </c>
    </row>
    <row r="93" spans="1:7" s="113" customFormat="1" ht="15">
      <c r="A93" s="25" t="s">
        <v>88</v>
      </c>
      <c r="B93" s="81">
        <v>749</v>
      </c>
      <c r="C93" s="47" t="s">
        <v>35</v>
      </c>
      <c r="D93" s="47" t="s">
        <v>20</v>
      </c>
      <c r="E93" s="47" t="s">
        <v>89</v>
      </c>
      <c r="F93" s="47"/>
      <c r="G93" s="24">
        <f>G94+G96</f>
        <v>90</v>
      </c>
    </row>
    <row r="94" spans="1:7" s="113" customFormat="1" ht="15">
      <c r="A94" s="136" t="s">
        <v>90</v>
      </c>
      <c r="B94" s="137">
        <v>749</v>
      </c>
      <c r="C94" s="138" t="s">
        <v>35</v>
      </c>
      <c r="D94" s="138" t="s">
        <v>20</v>
      </c>
      <c r="E94" s="138" t="s">
        <v>91</v>
      </c>
      <c r="F94" s="138"/>
      <c r="G94" s="139">
        <f>G95</f>
        <v>40</v>
      </c>
    </row>
    <row r="95" spans="1:10" s="113" customFormat="1" ht="30.75" customHeight="1">
      <c r="A95" s="135" t="s">
        <v>117</v>
      </c>
      <c r="B95" s="144">
        <v>749</v>
      </c>
      <c r="C95" s="145" t="s">
        <v>35</v>
      </c>
      <c r="D95" s="145" t="s">
        <v>20</v>
      </c>
      <c r="E95" s="145" t="s">
        <v>91</v>
      </c>
      <c r="F95" s="145" t="s">
        <v>70</v>
      </c>
      <c r="G95" s="146">
        <v>40</v>
      </c>
      <c r="J95" s="113" t="s">
        <v>107</v>
      </c>
    </row>
    <row r="96" spans="1:7" s="113" customFormat="1" ht="30.75" customHeight="1">
      <c r="A96" s="135" t="s">
        <v>116</v>
      </c>
      <c r="B96" s="144">
        <v>749</v>
      </c>
      <c r="C96" s="145" t="s">
        <v>35</v>
      </c>
      <c r="D96" s="145" t="s">
        <v>20</v>
      </c>
      <c r="E96" s="145" t="s">
        <v>115</v>
      </c>
      <c r="F96" s="145"/>
      <c r="G96" s="189">
        <f>G97</f>
        <v>50</v>
      </c>
    </row>
    <row r="97" spans="1:7" s="113" customFormat="1" ht="30.75" customHeight="1">
      <c r="A97" s="135" t="s">
        <v>117</v>
      </c>
      <c r="B97" s="144">
        <v>749</v>
      </c>
      <c r="C97" s="145" t="s">
        <v>35</v>
      </c>
      <c r="D97" s="145" t="s">
        <v>20</v>
      </c>
      <c r="E97" s="145" t="s">
        <v>115</v>
      </c>
      <c r="F97" s="145" t="s">
        <v>70</v>
      </c>
      <c r="G97" s="146">
        <v>50</v>
      </c>
    </row>
    <row r="98" spans="1:7" s="113" customFormat="1" ht="18" customHeight="1">
      <c r="A98" s="140" t="s">
        <v>109</v>
      </c>
      <c r="B98" s="141" t="s">
        <v>108</v>
      </c>
      <c r="C98" s="142" t="s">
        <v>15</v>
      </c>
      <c r="D98" s="142" t="s">
        <v>131</v>
      </c>
      <c r="E98" s="142" t="s">
        <v>107</v>
      </c>
      <c r="F98" s="142"/>
      <c r="G98" s="143">
        <f>G99</f>
        <v>10</v>
      </c>
    </row>
    <row r="99" spans="1:9" s="113" customFormat="1" ht="29.25" customHeight="1">
      <c r="A99" s="191" t="s">
        <v>136</v>
      </c>
      <c r="B99" s="124" t="s">
        <v>108</v>
      </c>
      <c r="C99" s="192" t="s">
        <v>15</v>
      </c>
      <c r="D99" s="192" t="s">
        <v>11</v>
      </c>
      <c r="E99" s="192"/>
      <c r="F99" s="192"/>
      <c r="G99" s="193">
        <f>G100</f>
        <v>10</v>
      </c>
      <c r="I99" s="123"/>
    </row>
    <row r="100" spans="1:9" s="113" customFormat="1" ht="29.25" customHeight="1">
      <c r="A100" s="190" t="s">
        <v>112</v>
      </c>
      <c r="B100" s="124" t="s">
        <v>108</v>
      </c>
      <c r="C100" s="47" t="s">
        <v>15</v>
      </c>
      <c r="D100" s="47" t="s">
        <v>11</v>
      </c>
      <c r="E100" s="47" t="s">
        <v>111</v>
      </c>
      <c r="F100" s="47"/>
      <c r="G100" s="88">
        <f>G101</f>
        <v>10</v>
      </c>
      <c r="I100" s="123"/>
    </row>
    <row r="101" spans="1:9" s="113" customFormat="1" ht="29.25" customHeight="1">
      <c r="A101" s="90" t="s">
        <v>48</v>
      </c>
      <c r="B101" s="124" t="s">
        <v>108</v>
      </c>
      <c r="C101" s="47" t="s">
        <v>15</v>
      </c>
      <c r="D101" s="47" t="s">
        <v>11</v>
      </c>
      <c r="E101" s="47" t="s">
        <v>111</v>
      </c>
      <c r="F101" s="47" t="s">
        <v>49</v>
      </c>
      <c r="G101" s="88">
        <v>10</v>
      </c>
      <c r="I101" s="123"/>
    </row>
    <row r="102" spans="1:7" ht="18.75">
      <c r="A102" s="125" t="s">
        <v>38</v>
      </c>
      <c r="B102" s="119"/>
      <c r="C102" s="120"/>
      <c r="D102" s="121"/>
      <c r="E102" s="121"/>
      <c r="F102" s="121"/>
      <c r="G102" s="122">
        <f>G14+G45+G51+G59+G67+G70+G81+G85+G98</f>
        <v>13047.6</v>
      </c>
    </row>
  </sheetData>
  <sheetProtection selectLockedCells="1" selectUnlockedCells="1"/>
  <mergeCells count="9">
    <mergeCell ref="A10:G10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Glbuh</cp:lastModifiedBy>
  <cp:lastPrinted>2018-11-20T08:50:43Z</cp:lastPrinted>
  <dcterms:created xsi:type="dcterms:W3CDTF">2021-01-14T12:12:55Z</dcterms:created>
  <dcterms:modified xsi:type="dcterms:W3CDTF">2021-10-18T12:32:17Z</dcterms:modified>
  <cp:category/>
  <cp:version/>
  <cp:contentType/>
  <cp:contentStatus/>
</cp:coreProperties>
</file>